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vmlDrawing1.vml" ContentType="application/vnd.openxmlformats-officedocument.vmlDrawing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1°Equipe" sheetId="2" state="visible" r:id="rId4"/>
    <sheet name="2°Equipe" sheetId="3" state="visible" r:id="rId5"/>
    <sheet name="3°Equipe" sheetId="4" state="visible" r:id="rId6"/>
    <sheet name="4°Equipe" sheetId="5" state="visible" r:id="rId7"/>
    <sheet name="5°Equipe" sheetId="6" state="visible" r:id="rId8"/>
    <sheet name="Feuille de rencontre" sheetId="7" state="visible" r:id="rId9"/>
    <sheet name="Coups rendus" sheetId="8" state="visible" r:id="rId10"/>
    <sheet name="Mode d'emploi" sheetId="9" state="visible" r:id="rId11"/>
  </sheets>
  <definedNames>
    <definedName function="false" hidden="false" localSheetId="1" name="_xlnm.Print_Area" vbProcedure="false">'1°Equipe'!$A$1:$Q$39</definedName>
    <definedName function="false" hidden="false" localSheetId="2" name="_xlnm.Print_Area" vbProcedure="false">'2°Equipe'!$A$1:$Q$39</definedName>
    <definedName function="false" hidden="false" localSheetId="3" name="_xlnm.Print_Area" vbProcedure="false">'3°Equipe'!$A$1:$Q$39</definedName>
    <definedName function="false" hidden="false" localSheetId="4" name="_xlnm.Print_Area" vbProcedure="false">'4°Equipe'!$A$1:$Q$39</definedName>
    <definedName function="false" hidden="false" localSheetId="5" name="_xlnm.Print_Area" vbProcedure="false">'5°Equipe'!$A$1:$Q$39</definedName>
    <definedName function="false" hidden="false" localSheetId="7" name="_xlnm.Print_Area" vbProcedure="false">'Coups rendus'!$A$2:$P$26</definedName>
    <definedName function="false" hidden="false" localSheetId="0" name="_xlnm.Print_Area" vbProcedure="false">Donnees!$A$1:$S$33</definedName>
    <definedName function="false" hidden="false" localSheetId="6" name="_xlnm.Print_Area" vbProcedure="false">'Feuille de rencontre'!$B$2:$I$30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Dominique SETTINI</author>
  </authors>
  <commentList>
    <comment ref="I1" authorId="0">
      <text>
        <r>
          <rPr>
            <sz val="10"/>
            <rFont val="Arial"/>
            <family val="2"/>
          </rPr>
          <t xml:space="preserve">Indiquer la saison au format suivant 
20XX-20XX</t>
        </r>
      </text>
    </comment>
    <comment ref="M1" authorId="0">
      <text>
        <r>
          <rPr>
            <sz val="10"/>
            <rFont val="Arial"/>
            <family val="2"/>
          </rPr>
          <t xml:space="preserve">Indiquer la série et la poule
</t>
        </r>
      </text>
    </comment>
  </commentList>
</comments>
</file>

<file path=xl/sharedStrings.xml><?xml version="1.0" encoding="utf-8"?>
<sst xmlns="http://schemas.openxmlformats.org/spreadsheetml/2006/main" count="236" uniqueCount="95">
  <si>
    <t xml:space="preserve">Coupe de l'Amitié</t>
  </si>
  <si>
    <t xml:space="preserve">Saison</t>
  </si>
  <si>
    <t xml:space="preserve">Série et Poule</t>
  </si>
  <si>
    <t xml:space="preserve">Golf : </t>
  </si>
  <si>
    <t xml:space="preserve">Trou</t>
  </si>
  <si>
    <t xml:space="preserve">Par</t>
  </si>
  <si>
    <t xml:space="preserve">Jaune</t>
  </si>
  <si>
    <t xml:space="preserve">Rouge</t>
  </si>
  <si>
    <t xml:space="preserve">Handicap</t>
  </si>
  <si>
    <t xml:space="preserve">1°Equipe</t>
  </si>
  <si>
    <t xml:space="preserve">2° Equipe</t>
  </si>
  <si>
    <t xml:space="preserve">3° Equipe</t>
  </si>
  <si>
    <t xml:space="preserve">4°Equipe</t>
  </si>
  <si>
    <t xml:space="preserve">5° Equipe</t>
  </si>
  <si>
    <t xml:space="preserve">Départ trou N°</t>
  </si>
  <si>
    <t xml:space="preserve">Journée N°</t>
  </si>
  <si>
    <t xml:space="preserve">Prévue le :</t>
  </si>
  <si>
    <t xml:space="preserve">Jouée le :</t>
  </si>
  <si>
    <t xml:space="preserve">Entre :</t>
  </si>
  <si>
    <t xml:space="preserve">et</t>
  </si>
  <si>
    <t xml:space="preserve"> </t>
  </si>
  <si>
    <t xml:space="preserve">Joueurs</t>
  </si>
  <si>
    <t xml:space="preserve">Nom</t>
  </si>
  <si>
    <t xml:space="preserve">Prénom</t>
  </si>
  <si>
    <t xml:space="preserve">Index</t>
  </si>
  <si>
    <t xml:space="preserve">H/D</t>
  </si>
  <si>
    <t xml:space="preserve">1°</t>
  </si>
  <si>
    <t xml:space="preserve">2°</t>
  </si>
  <si>
    <t xml:space="preserve">3°</t>
  </si>
  <si>
    <t xml:space="preserve">4°</t>
  </si>
  <si>
    <t xml:space="preserve">5°</t>
  </si>
  <si>
    <t xml:space="preserve">6°</t>
  </si>
  <si>
    <t xml:space="preserve">7°</t>
  </si>
  <si>
    <t xml:space="preserve">8°</t>
  </si>
  <si>
    <t xml:space="preserve">9°</t>
  </si>
  <si>
    <t xml:space="preserve">10°</t>
  </si>
  <si>
    <t xml:space="preserve">Informations en bas de carte :</t>
  </si>
  <si>
    <t xml:space="preserve">On place la balle sur le fairway.</t>
  </si>
  <si>
    <t xml:space="preserve">COUPE DE L'AMITIE</t>
  </si>
  <si>
    <t xml:space="preserve">contre</t>
  </si>
  <si>
    <t xml:space="preserve">Golf de</t>
  </si>
  <si>
    <t xml:space="preserve">Joueurs / Index</t>
  </si>
  <si>
    <t xml:space="preserve">Joueur</t>
  </si>
  <si>
    <t xml:space="preserve">Coup rendu</t>
  </si>
  <si>
    <t xml:space="preserve">Résultat</t>
  </si>
  <si>
    <t xml:space="preserve">DOUBLE</t>
  </si>
  <si>
    <t xml:space="preserve">SIMPLES</t>
  </si>
  <si>
    <t xml:space="preserve">JOURNEE N°</t>
  </si>
  <si>
    <t xml:space="preserve">GOLF RECEVANT</t>
  </si>
  <si>
    <t xml:space="preserve">GOLF INVITE</t>
  </si>
  <si>
    <t xml:space="preserve">DATE du CALENDRIER</t>
  </si>
  <si>
    <t xml:space="preserve">DATE du MATCH</t>
  </si>
  <si>
    <t xml:space="preserve">JOUEUR</t>
  </si>
  <si>
    <t xml:space="preserve">INDEX</t>
  </si>
  <si>
    <t xml:space="preserve">POINT</t>
  </si>
  <si>
    <t xml:space="preserve">SCORE DU</t>
  </si>
  <si>
    <t xml:space="preserve">SCORE DU </t>
  </si>
  <si>
    <t xml:space="preserve">RECEVANT</t>
  </si>
  <si>
    <t xml:space="preserve">MATCH</t>
  </si>
  <si>
    <t xml:space="preserve">SIMPLE</t>
  </si>
  <si>
    <t xml:space="preserve">INVITE</t>
  </si>
  <si>
    <t xml:space="preserve">TOTAL POINTS MATCH RECEVANT</t>
  </si>
  <si>
    <t xml:space="preserve">TOTAL POINTS MATCH INVITE</t>
  </si>
  <si>
    <t xml:space="preserve">POINTS RENCONTRE RECEVANT</t>
  </si>
  <si>
    <t xml:space="preserve">POINTS RENCONTRE INVITE</t>
  </si>
  <si>
    <t xml:space="preserve">BONUS</t>
  </si>
  <si>
    <t xml:space="preserve">CALCUL DES COUPS RENDUS</t>
  </si>
  <si>
    <t xml:space="preserve">DOUBLES </t>
  </si>
  <si>
    <t xml:space="preserve">DOUBLES</t>
  </si>
  <si>
    <t xml:space="preserve">JOUEURS</t>
  </si>
  <si>
    <t xml:space="preserve">Index Corrigé</t>
  </si>
  <si>
    <t xml:space="preserve">Différence</t>
  </si>
  <si>
    <t xml:space="preserve">Arrondi</t>
  </si>
  <si>
    <t xml:space="preserve">Coups</t>
  </si>
  <si>
    <t xml:space="preserve">arrondi</t>
  </si>
  <si>
    <t xml:space="preserve">A1</t>
  </si>
  <si>
    <t xml:space="preserve">F11</t>
  </si>
  <si>
    <t xml:space="preserve">A2</t>
  </si>
  <si>
    <t xml:space="preserve">F12</t>
  </si>
  <si>
    <t xml:space="preserve">B3</t>
  </si>
  <si>
    <t xml:space="preserve">G13</t>
  </si>
  <si>
    <t xml:space="preserve">B4</t>
  </si>
  <si>
    <t xml:space="preserve">G14</t>
  </si>
  <si>
    <t xml:space="preserve">C5</t>
  </si>
  <si>
    <t xml:space="preserve">H15</t>
  </si>
  <si>
    <t xml:space="preserve">C6</t>
  </si>
  <si>
    <t xml:space="preserve">H16</t>
  </si>
  <si>
    <t xml:space="preserve">D7</t>
  </si>
  <si>
    <t xml:space="preserve">I17</t>
  </si>
  <si>
    <t xml:space="preserve">D8</t>
  </si>
  <si>
    <t xml:space="preserve">I18</t>
  </si>
  <si>
    <t xml:space="preserve">E9</t>
  </si>
  <si>
    <t xml:space="preserve">J19</t>
  </si>
  <si>
    <t xml:space="preserve">E10</t>
  </si>
  <si>
    <t xml:space="preserve">J20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</si>
</sst>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\ [$€-40C];[RED]\-#,##0.00\ [$€-40C]"/>
    <numFmt numFmtId="166" formatCode="[$-40C]General"/>
    <numFmt numFmtId="167" formatCode="ddd\ dd/mm/yyyy"/>
    <numFmt numFmtId="168" formatCode="0.0"/>
    <numFmt numFmtId="169" formatCode="[$-40C]@"/>
    <numFmt numFmtId="170" formatCode="@"/>
    <numFmt numFmtId="171" formatCode="General"/>
    <numFmt numFmtId="172" formatCode="d\ mmmm\ yyyy;@"/>
    <numFmt numFmtId="173" formatCode="0"/>
    <numFmt numFmtId="174" formatCode="dd/mm/yyyy"/>
    <numFmt numFmtId="175" formatCode="\ #,##0.0&quot;    &quot;;\-#,##0.0&quot;    &quot;;\-#&quot;    &quot;;@\ "/>
  </numFmts>
  <fonts count="5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000000"/>
      <name val="Arial"/>
      <family val="0"/>
    </font>
    <font>
      <sz val="11"/>
      <color rgb="FF000000"/>
      <name val="Calibri"/>
      <family val="0"/>
    </font>
    <font>
      <b val="true"/>
      <sz val="26"/>
      <color rgb="FFFFFFFF"/>
      <name val="Arial Rounded MT Bold"/>
      <family val="0"/>
    </font>
    <font>
      <b val="true"/>
      <sz val="26"/>
      <color rgb="FF000000"/>
      <name val="Arial Rounded MT Bold"/>
      <family val="0"/>
    </font>
    <font>
      <b val="true"/>
      <sz val="10"/>
      <color rgb="FF000000"/>
      <name val="Calibri"/>
      <family val="0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0"/>
    </font>
    <font>
      <b val="true"/>
      <i val="true"/>
      <sz val="10"/>
      <color rgb="FF000000"/>
      <name val="Calibri"/>
      <family val="2"/>
    </font>
    <font>
      <sz val="10"/>
      <color rgb="FF000000"/>
      <name val="Arial Rounded MT Bold"/>
      <family val="0"/>
    </font>
    <font>
      <sz val="16"/>
      <color rgb="FF000000"/>
      <name val="Arial Rounded MT Bold"/>
      <family val="0"/>
    </font>
    <font>
      <i val="true"/>
      <sz val="20"/>
      <color rgb="FF000000"/>
      <name val="Arial Rounded MT Bold"/>
      <family val="0"/>
    </font>
    <font>
      <i val="true"/>
      <sz val="12"/>
      <color rgb="FF000000"/>
      <name val="Arial Rounded MT Bold"/>
      <family val="0"/>
    </font>
    <font>
      <b val="true"/>
      <i val="true"/>
      <sz val="12"/>
      <color rgb="FF000000"/>
      <name val="Calibri"/>
      <family val="0"/>
    </font>
    <font>
      <i val="true"/>
      <sz val="14"/>
      <color rgb="FF000000"/>
      <name val="Arial Rounded MT Bold"/>
      <family val="0"/>
    </font>
    <font>
      <sz val="14"/>
      <color rgb="FF000000"/>
      <name val="Calibri"/>
      <family val="0"/>
    </font>
    <font>
      <i val="true"/>
      <sz val="11"/>
      <color rgb="FF000000"/>
      <name val="Calibri"/>
      <family val="0"/>
    </font>
    <font>
      <sz val="20"/>
      <color rgb="FF000000"/>
      <name val="Arial Rounded MT Bold"/>
      <family val="0"/>
    </font>
    <font>
      <sz val="14"/>
      <color rgb="FF000000"/>
      <name val="Arial Rounded MT Bold"/>
      <family val="0"/>
    </font>
    <font>
      <i val="true"/>
      <sz val="16"/>
      <color rgb="FF000000"/>
      <name val="Arial Rounded MT Bold"/>
      <family val="0"/>
    </font>
    <font>
      <b val="true"/>
      <sz val="11"/>
      <color rgb="FF000000"/>
      <name val="Arial Rounded MT Bold"/>
      <family val="0"/>
    </font>
    <font>
      <b val="true"/>
      <sz val="11"/>
      <color rgb="FF000000"/>
      <name val="Calibri"/>
      <family val="0"/>
    </font>
    <font>
      <sz val="12"/>
      <color rgb="FF000000"/>
      <name val="Arial Rounded MT Bold"/>
      <family val="0"/>
    </font>
    <font>
      <sz val="26"/>
      <color rgb="FF000000"/>
      <name val="Arial Rounded MT Bold"/>
      <family val="0"/>
    </font>
    <font>
      <sz val="16"/>
      <color rgb="FF000000"/>
      <name val="Calibri"/>
      <family val="0"/>
    </font>
    <font>
      <sz val="14"/>
      <color rgb="FFFF0000"/>
      <name val="Arial Rounded MT Bold"/>
      <family val="0"/>
    </font>
    <font>
      <sz val="11"/>
      <color rgb="FF000000"/>
      <name val="Arial Rounded MT Bold"/>
      <family val="0"/>
    </font>
    <font>
      <sz val="11"/>
      <color rgb="FF333333"/>
      <name val="Calibri"/>
      <family val="0"/>
    </font>
    <font>
      <sz val="11"/>
      <color rgb="FF333333"/>
      <name val="Courier New"/>
      <family val="0"/>
    </font>
    <font>
      <sz val="22"/>
      <color rgb="FF000000"/>
      <name val="Arial Rounded MT Bold"/>
      <family val="0"/>
    </font>
    <font>
      <i val="true"/>
      <sz val="18"/>
      <color rgb="FF000000"/>
      <name val="Arial Rounded MT Bold"/>
      <family val="0"/>
    </font>
    <font>
      <b val="true"/>
      <sz val="22"/>
      <color rgb="FF000000"/>
      <name val="Arial Rounded MT Bold"/>
      <family val="0"/>
    </font>
    <font>
      <sz val="24"/>
      <color rgb="FF000000"/>
      <name val="Arial Rounded MT Bold"/>
      <family val="0"/>
    </font>
    <font>
      <sz val="22"/>
      <color rgb="FF000000"/>
      <name val="Calibri"/>
      <family val="0"/>
    </font>
    <font>
      <b val="true"/>
      <sz val="12"/>
      <color rgb="FF000000"/>
      <name val="Calibri"/>
      <family val="0"/>
    </font>
    <font>
      <b val="true"/>
      <sz val="16"/>
      <color rgb="FF000000"/>
      <name val="Calibri"/>
      <family val="0"/>
    </font>
    <font>
      <sz val="14"/>
      <color rgb="FF000000"/>
      <name val="Arial"/>
      <family val="0"/>
    </font>
    <font>
      <b val="true"/>
      <i val="true"/>
      <sz val="14"/>
      <color rgb="FF000000"/>
      <name val="Calibri"/>
      <family val="0"/>
    </font>
    <font>
      <sz val="11"/>
      <color rgb="FF444444"/>
      <name val="Segoe UI"/>
      <family val="0"/>
    </font>
    <font>
      <sz val="18"/>
      <color rgb="FF000000"/>
      <name val="Arial Rounded MT Bold"/>
      <family val="0"/>
    </font>
    <font>
      <b val="true"/>
      <i val="true"/>
      <sz val="10"/>
      <color rgb="FF000000"/>
      <name val="Arial Rounded MT Bold"/>
      <family val="0"/>
    </font>
    <font>
      <sz val="13"/>
      <color rgb="FF000000"/>
      <name val="Arial Rounded MT Bold"/>
      <family val="0"/>
    </font>
    <font>
      <b val="true"/>
      <sz val="14"/>
      <color rgb="FF000000"/>
      <name val="Calibri"/>
      <family val="0"/>
    </font>
    <font>
      <b val="true"/>
      <sz val="12"/>
      <color rgb="FF000000"/>
      <name val="Arial"/>
      <family val="0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E2F0D9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D8D7D8"/>
      </patternFill>
    </fill>
    <fill>
      <patternFill patternType="solid">
        <fgColor rgb="FFE7E6E6"/>
        <bgColor rgb="FFEDEDED"/>
      </patternFill>
    </fill>
    <fill>
      <patternFill patternType="solid">
        <fgColor rgb="FFEDEDED"/>
        <bgColor rgb="FFE7E6E6"/>
      </patternFill>
    </fill>
    <fill>
      <patternFill patternType="solid">
        <fgColor rgb="FFFFF2CC"/>
        <bgColor rgb="FFEDEDED"/>
      </patternFill>
    </fill>
    <fill>
      <patternFill patternType="solid">
        <fgColor rgb="FF9DC3E6"/>
        <bgColor rgb="FFCCCCFF"/>
      </patternFill>
    </fill>
    <fill>
      <patternFill patternType="solid">
        <fgColor rgb="FFD8D7D8"/>
        <bgColor rgb="FFE7E6E6"/>
      </patternFill>
    </fill>
    <fill>
      <patternFill patternType="solid">
        <fgColor rgb="FFCCFFCC"/>
        <bgColor rgb="FFE2F0D9"/>
      </patternFill>
    </fill>
    <fill>
      <patternFill patternType="solid">
        <fgColor rgb="FFCCCCFF"/>
        <bgColor rgb="FFD8D7D8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" xfId="22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6" fontId="7" fillId="2" borderId="2" xfId="22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6" fontId="7" fillId="2" borderId="2" xfId="22" applyFont="true" applyBorder="true" applyAlignment="true" applyProtection="true">
      <alignment horizontal="center" vertical="center" textRotation="0" wrapText="false" indent="1" shrinkToFit="false"/>
      <protection locked="false" hidden="false"/>
    </xf>
    <xf numFmtId="166" fontId="7" fillId="2" borderId="3" xfId="22" applyFont="true" applyBorder="true" applyAlignment="true" applyProtection="true">
      <alignment horizontal="center" vertical="center" textRotation="0" wrapText="false" indent="1" shrinkToFit="false"/>
      <protection locked="false" hidden="false"/>
    </xf>
    <xf numFmtId="166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3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4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4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5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6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6" borderId="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7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8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8" borderId="4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0" xfId="2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6" fillId="8" borderId="4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8" borderId="3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8" fillId="8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8" borderId="3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8" fillId="8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8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20" fillId="0" borderId="0" xfId="2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1" fillId="0" borderId="0" xfId="2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1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2" fillId="8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3" fillId="8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8" borderId="3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2" fillId="0" borderId="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22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24" fillId="9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9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9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9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9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9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4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26" fillId="0" borderId="4" xfId="2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26" fillId="0" borderId="4" xfId="22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26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4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26" fillId="0" borderId="4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26" fillId="0" borderId="4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26" fillId="0" borderId="4" xfId="22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27" fillId="0" borderId="0" xfId="22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6" fontId="14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8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2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4" fillId="0" borderId="0" xfId="22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6" fontId="29" fillId="1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0" fillId="0" borderId="9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0" fillId="0" borderId="1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0" fillId="0" borderId="8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31" fillId="0" borderId="0" xfId="21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2" fillId="0" borderId="0" xfId="21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11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4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1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36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1" xfId="21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7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1" fontId="22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22" fillId="0" borderId="0" xfId="21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8" fontId="22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9" fillId="2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2" fillId="0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2" fillId="0" borderId="5" xfId="21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8" fontId="22" fillId="0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7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9" fillId="7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2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0" borderId="0" xfId="21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38" fillId="5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6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1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1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14" xfId="21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71" fontId="44" fillId="0" borderId="15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2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5" fillId="0" borderId="1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39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6" fillId="0" borderId="16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6" fillId="0" borderId="18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4" fillId="0" borderId="19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4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0" borderId="4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6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6" fillId="0" borderId="1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1" fontId="45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39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0" borderId="20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6" fillId="0" borderId="2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6" fillId="0" borderId="2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4" fillId="0" borderId="24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2" fillId="0" borderId="1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5" fillId="0" borderId="25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39" fillId="0" borderId="1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6" fillId="0" borderId="13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6" fillId="0" borderId="26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2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3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9" fillId="0" borderId="2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9" fillId="0" borderId="3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4" fillId="0" borderId="3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34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0" borderId="34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3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6" fillId="0" borderId="3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9" fillId="0" borderId="35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0" xfId="21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71" fontId="22" fillId="0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2" fillId="0" borderId="1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3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0" borderId="3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6" fillId="0" borderId="3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2" borderId="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2" borderId="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2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4" xfId="21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6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21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9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9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8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9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5" fillId="13" borderId="39" xfId="21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5" fillId="13" borderId="40" xfId="21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9" fillId="0" borderId="40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9" fillId="13" borderId="40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8" fillId="0" borderId="40" xfId="21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68" fontId="49" fillId="0" borderId="40" xfId="21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73" fontId="49" fillId="0" borderId="40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3" fontId="48" fillId="14" borderId="40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9" fillId="13" borderId="40" xfId="21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71" fontId="5" fillId="13" borderId="41" xfId="21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5" fillId="13" borderId="42" xfId="21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5" fillId="13" borderId="43" xfId="21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9" fillId="0" borderId="43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9" fillId="13" borderId="43" xfId="21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68" fontId="48" fillId="0" borderId="43" xfId="21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68" fontId="49" fillId="0" borderId="43" xfId="21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73" fontId="49" fillId="0" borderId="43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3" fontId="48" fillId="14" borderId="43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5" fillId="13" borderId="44" xfId="21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9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49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5" fontId="49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5" fontId="4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8" fillId="0" borderId="4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5" fillId="0" borderId="4" xfId="21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5" fillId="13" borderId="4" xfId="21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9" fillId="13" borderId="4" xfId="21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68" fontId="48" fillId="0" borderId="4" xfId="21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68" fontId="49" fillId="0" borderId="4" xfId="21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73" fontId="49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3" fontId="48" fillId="14" borderId="4" xfId="21" applyFont="tru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Excel Built-in Normal" xfId="21"/>
    <cellStyle name="Excel Built-in Normal 1" xfId="22"/>
    <cellStyle name="Excel Built-in Normal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D7D8"/>
      <rgbColor rgb="FF808080"/>
      <rgbColor rgb="FF9999FF"/>
      <rgbColor rgb="FF993366"/>
      <rgbColor rgb="FFFFF2CC"/>
      <rgbColor rgb="FFE2F0D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E7E6E6"/>
      <rgbColor rgb="FF9DC3E6"/>
      <rgbColor rgb="FFFF99CC"/>
      <rgbColor rgb="FFCC99FF"/>
      <rgbColor rgb="FFC5E0B4"/>
      <rgbColor rgb="FF3366FF"/>
      <rgbColor rgb="FF33CCCC"/>
      <rgbColor rgb="FF92D05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44444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88"/>
  <sheetViews>
    <sheetView showFormulas="false" showGridLines="true" showRowColHeaders="true" showZeros="true" rightToLeft="false" tabSelected="true" showOutlineSymbols="true" defaultGridColor="true" view="normal" topLeftCell="A1" colorId="64" zoomScale="62" zoomScaleNormal="62" zoomScalePageLayoutView="100" workbookViewId="0">
      <selection pane="topLeft" activeCell="E10" activeCellId="0" sqref="E10"/>
    </sheetView>
  </sheetViews>
  <sheetFormatPr defaultColWidth="11.47265625" defaultRowHeight="14.05" zeroHeight="false" outlineLevelRow="0" outlineLevelCol="0"/>
  <cols>
    <col collapsed="false" customWidth="true" hidden="false" outlineLevel="0" max="19" min="1" style="1" width="7.42"/>
    <col collapsed="false" customWidth="false" hidden="false" outlineLevel="0" max="20" min="20" style="2" width="11.47"/>
    <col collapsed="false" customWidth="false" hidden="false" outlineLevel="0" max="257" min="21" style="3" width="11.47"/>
  </cols>
  <sheetData>
    <row r="1" customFormat="false" ht="27.75" hidden="false" customHeight="true" outlineLevel="0" collapsed="false">
      <c r="A1" s="4"/>
      <c r="B1" s="4"/>
      <c r="C1" s="5" t="s">
        <v>0</v>
      </c>
      <c r="D1" s="5"/>
      <c r="E1" s="5"/>
      <c r="F1" s="5"/>
      <c r="G1" s="5"/>
      <c r="H1" s="5"/>
      <c r="I1" s="6" t="s">
        <v>1</v>
      </c>
      <c r="J1" s="6"/>
      <c r="K1" s="6"/>
      <c r="L1" s="6"/>
      <c r="M1" s="7" t="s">
        <v>2</v>
      </c>
      <c r="N1" s="7"/>
      <c r="O1" s="7"/>
      <c r="P1" s="7"/>
      <c r="Q1" s="7"/>
      <c r="R1" s="7"/>
      <c r="S1" s="7"/>
    </row>
    <row r="2" customFormat="false" ht="27.75" hidden="false" customHeight="true" outlineLevel="0" collapsed="false">
      <c r="A2" s="8"/>
      <c r="B2" s="8"/>
      <c r="C2" s="8"/>
      <c r="D2" s="9" t="s">
        <v>3</v>
      </c>
      <c r="E2" s="9"/>
      <c r="F2" s="9"/>
      <c r="G2" s="9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  <c r="S2" s="8"/>
    </row>
    <row r="3" customFormat="false" ht="15.75" hidden="false" customHeight="true" outlineLevel="0" collapsed="false">
      <c r="A3" s="11" t="s">
        <v>4</v>
      </c>
      <c r="B3" s="11" t="n">
        <v>1</v>
      </c>
      <c r="C3" s="12" t="n">
        <v>2</v>
      </c>
      <c r="D3" s="11" t="n">
        <v>3</v>
      </c>
      <c r="E3" s="11" t="n">
        <v>4</v>
      </c>
      <c r="F3" s="11" t="n">
        <v>5</v>
      </c>
      <c r="G3" s="11" t="n">
        <v>6</v>
      </c>
      <c r="H3" s="11" t="n">
        <v>7</v>
      </c>
      <c r="I3" s="11" t="n">
        <v>8</v>
      </c>
      <c r="J3" s="11" t="n">
        <v>9</v>
      </c>
      <c r="K3" s="11" t="n">
        <v>10</v>
      </c>
      <c r="L3" s="11" t="n">
        <v>11</v>
      </c>
      <c r="M3" s="11" t="n">
        <v>12</v>
      </c>
      <c r="N3" s="11" t="n">
        <v>13</v>
      </c>
      <c r="O3" s="11" t="n">
        <v>14</v>
      </c>
      <c r="P3" s="11" t="n">
        <v>15</v>
      </c>
      <c r="Q3" s="11" t="n">
        <v>16</v>
      </c>
      <c r="R3" s="11" t="n">
        <v>17</v>
      </c>
      <c r="S3" s="11" t="n">
        <v>18</v>
      </c>
    </row>
    <row r="4" customFormat="false" ht="15.75" hidden="false" customHeight="true" outlineLevel="0" collapsed="false">
      <c r="A4" s="13" t="s">
        <v>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customFormat="false" ht="15.75" hidden="false" customHeight="true" outlineLevel="0" collapsed="false">
      <c r="A5" s="15" t="s">
        <v>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customFormat="false" ht="15.75" hidden="false" customHeight="true" outlineLevel="0" collapsed="false">
      <c r="A6" s="17" t="s">
        <v>7</v>
      </c>
      <c r="B6" s="18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customFormat="false" ht="15.75" hidden="false" customHeight="true" outlineLevel="0" collapsed="false">
      <c r="A7" s="20" t="s">
        <v>8</v>
      </c>
      <c r="B7" s="21"/>
      <c r="C7" s="22"/>
      <c r="D7" s="21"/>
      <c r="E7" s="21"/>
      <c r="F7" s="21"/>
      <c r="G7" s="21"/>
      <c r="H7" s="21"/>
      <c r="I7" s="21"/>
      <c r="J7" s="21"/>
      <c r="K7" s="21"/>
      <c r="L7" s="22"/>
      <c r="M7" s="21"/>
      <c r="N7" s="21"/>
      <c r="O7" s="21"/>
      <c r="P7" s="21"/>
      <c r="Q7" s="21"/>
      <c r="R7" s="21"/>
      <c r="S7" s="21"/>
    </row>
    <row r="8" customFormat="false" ht="2.25" hidden="false" customHeight="true" outlineLevel="0" collapsed="false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customFormat="false" ht="15.75" hidden="false" customHeight="true" outlineLevel="0" collapsed="false">
      <c r="A9" s="23"/>
      <c r="B9" s="24"/>
      <c r="C9" s="25"/>
      <c r="D9" s="26"/>
      <c r="E9" s="27" t="s">
        <v>9</v>
      </c>
      <c r="F9" s="27"/>
      <c r="G9" s="27"/>
      <c r="H9" s="27" t="s">
        <v>10</v>
      </c>
      <c r="I9" s="27"/>
      <c r="J9" s="27"/>
      <c r="K9" s="27" t="s">
        <v>11</v>
      </c>
      <c r="L9" s="27"/>
      <c r="M9" s="27"/>
      <c r="N9" s="27" t="s">
        <v>12</v>
      </c>
      <c r="O9" s="27"/>
      <c r="P9" s="27"/>
      <c r="Q9" s="27" t="s">
        <v>13</v>
      </c>
      <c r="R9" s="27"/>
      <c r="S9" s="27"/>
    </row>
    <row r="10" customFormat="false" ht="15.75" hidden="false" customHeight="true" outlineLevel="0" collapsed="false">
      <c r="A10" s="23"/>
      <c r="B10" s="24"/>
      <c r="C10" s="28" t="s">
        <v>14</v>
      </c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customFormat="false" ht="2.25" hidden="false" customHeight="true" outlineLevel="0" collapsed="false">
      <c r="A11" s="23"/>
      <c r="B11" s="24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customFormat="false" ht="15.75" hidden="false" customHeight="true" outlineLevel="0" collapsed="false">
      <c r="A12" s="31"/>
      <c r="B12" s="24"/>
      <c r="C12" s="32" t="s">
        <v>15</v>
      </c>
      <c r="D12" s="32"/>
      <c r="E12" s="33"/>
      <c r="F12" s="34" t="s">
        <v>16</v>
      </c>
      <c r="G12" s="34"/>
      <c r="H12" s="35"/>
      <c r="I12" s="35"/>
      <c r="J12" s="35"/>
      <c r="K12" s="36" t="s">
        <v>17</v>
      </c>
      <c r="L12" s="36"/>
      <c r="M12" s="35"/>
      <c r="N12" s="35"/>
      <c r="O12" s="35"/>
      <c r="P12" s="35"/>
      <c r="Q12" s="35"/>
      <c r="R12" s="37" t="s">
        <v>18</v>
      </c>
      <c r="S12" s="37"/>
      <c r="T12" s="38"/>
      <c r="U12" s="39"/>
      <c r="V12" s="40"/>
      <c r="W12" s="40"/>
      <c r="X12" s="40"/>
      <c r="Y12" s="40"/>
    </row>
    <row r="13" customFormat="false" ht="3" hidden="false" customHeight="true" outlineLevel="0" collapsed="false">
      <c r="A13" s="31"/>
      <c r="B13" s="41"/>
      <c r="C13" s="31"/>
      <c r="D13" s="42"/>
      <c r="E13" s="42"/>
      <c r="F13" s="42"/>
      <c r="G13" s="43"/>
      <c r="H13" s="43"/>
      <c r="I13" s="43"/>
      <c r="J13" s="43"/>
      <c r="K13" s="43"/>
      <c r="L13" s="43"/>
      <c r="M13" s="44"/>
      <c r="N13" s="45"/>
      <c r="O13" s="45"/>
      <c r="P13" s="46"/>
      <c r="Q13" s="46"/>
      <c r="R13" s="46"/>
      <c r="S13" s="46"/>
      <c r="T13" s="38"/>
      <c r="U13" s="39"/>
      <c r="V13" s="40"/>
      <c r="W13" s="40"/>
      <c r="X13" s="40"/>
      <c r="Y13" s="40"/>
    </row>
    <row r="14" customFormat="false" ht="15.75" hidden="false" customHeight="true" outlineLevel="0" collapsed="false">
      <c r="A14" s="23"/>
      <c r="B14" s="47"/>
      <c r="C14" s="48"/>
      <c r="D14" s="48"/>
      <c r="E14" s="48"/>
      <c r="F14" s="48"/>
      <c r="G14" s="48"/>
      <c r="H14" s="48"/>
      <c r="I14" s="48"/>
      <c r="J14" s="48"/>
      <c r="K14" s="49" t="s">
        <v>19</v>
      </c>
      <c r="L14" s="50"/>
      <c r="M14" s="50"/>
      <c r="N14" s="50"/>
      <c r="O14" s="50"/>
      <c r="P14" s="50"/>
      <c r="Q14" s="50"/>
      <c r="R14" s="50"/>
      <c r="S14" s="50"/>
      <c r="T14" s="38" t="s">
        <v>20</v>
      </c>
      <c r="U14" s="39"/>
      <c r="V14" s="40"/>
      <c r="W14" s="40"/>
      <c r="X14" s="40"/>
      <c r="Y14" s="40"/>
    </row>
    <row r="15" customFormat="false" ht="3" hidden="false" customHeight="true" outlineLevel="0" collapsed="false">
      <c r="A15" s="23"/>
      <c r="B15" s="47"/>
      <c r="C15" s="51"/>
      <c r="D15" s="52"/>
      <c r="E15" s="52"/>
      <c r="F15" s="52"/>
      <c r="G15" s="52"/>
      <c r="H15" s="52"/>
      <c r="I15" s="53"/>
      <c r="J15" s="54"/>
      <c r="K15" s="55"/>
      <c r="L15" s="53"/>
      <c r="M15" s="53"/>
      <c r="N15" s="53"/>
      <c r="O15" s="53"/>
      <c r="P15" s="53"/>
      <c r="Q15" s="53"/>
      <c r="R15" s="47"/>
      <c r="S15" s="23"/>
      <c r="T15" s="38"/>
      <c r="U15" s="39"/>
      <c r="V15" s="40"/>
      <c r="W15" s="40"/>
      <c r="X15" s="40"/>
      <c r="Y15" s="40"/>
    </row>
    <row r="16" customFormat="false" ht="15.75" hidden="false" customHeight="true" outlineLevel="0" collapsed="false">
      <c r="A16" s="56" t="s">
        <v>21</v>
      </c>
      <c r="B16" s="47"/>
      <c r="C16" s="57" t="s">
        <v>22</v>
      </c>
      <c r="D16" s="57"/>
      <c r="E16" s="57"/>
      <c r="F16" s="58" t="s">
        <v>23</v>
      </c>
      <c r="G16" s="58"/>
      <c r="H16" s="58"/>
      <c r="I16" s="59" t="s">
        <v>24</v>
      </c>
      <c r="J16" s="59" t="s">
        <v>25</v>
      </c>
      <c r="K16" s="24"/>
      <c r="L16" s="60" t="s">
        <v>22</v>
      </c>
      <c r="M16" s="60"/>
      <c r="N16" s="60"/>
      <c r="O16" s="61" t="s">
        <v>23</v>
      </c>
      <c r="P16" s="61"/>
      <c r="Q16" s="61"/>
      <c r="R16" s="59" t="s">
        <v>24</v>
      </c>
      <c r="S16" s="59" t="s">
        <v>25</v>
      </c>
      <c r="T16" s="38"/>
      <c r="U16" s="39"/>
      <c r="V16" s="40"/>
      <c r="W16" s="40"/>
      <c r="X16" s="40"/>
      <c r="Y16" s="40"/>
    </row>
    <row r="17" customFormat="false" ht="15.75" hidden="false" customHeight="true" outlineLevel="0" collapsed="false">
      <c r="A17" s="56"/>
      <c r="B17" s="62" t="s">
        <v>26</v>
      </c>
      <c r="C17" s="63"/>
      <c r="D17" s="63"/>
      <c r="E17" s="63"/>
      <c r="F17" s="63"/>
      <c r="G17" s="63"/>
      <c r="H17" s="63"/>
      <c r="I17" s="64"/>
      <c r="J17" s="65"/>
      <c r="K17" s="24"/>
      <c r="L17" s="66"/>
      <c r="M17" s="66"/>
      <c r="N17" s="66"/>
      <c r="O17" s="66"/>
      <c r="P17" s="66"/>
      <c r="Q17" s="66"/>
      <c r="R17" s="67"/>
      <c r="S17" s="68"/>
      <c r="T17" s="38"/>
      <c r="U17" s="39"/>
      <c r="V17" s="40"/>
      <c r="W17" s="40"/>
      <c r="X17" s="40"/>
      <c r="Y17" s="40"/>
    </row>
    <row r="18" customFormat="false" ht="15.75" hidden="false" customHeight="true" outlineLevel="0" collapsed="false">
      <c r="A18" s="56"/>
      <c r="B18" s="62" t="s">
        <v>27</v>
      </c>
      <c r="C18" s="63"/>
      <c r="D18" s="63"/>
      <c r="E18" s="63"/>
      <c r="F18" s="63"/>
      <c r="G18" s="63"/>
      <c r="H18" s="63"/>
      <c r="I18" s="64"/>
      <c r="J18" s="65"/>
      <c r="K18" s="24"/>
      <c r="L18" s="66"/>
      <c r="M18" s="66"/>
      <c r="N18" s="66"/>
      <c r="O18" s="66"/>
      <c r="P18" s="66"/>
      <c r="Q18" s="66"/>
      <c r="R18" s="67"/>
      <c r="S18" s="68"/>
      <c r="T18" s="38"/>
      <c r="U18" s="39"/>
      <c r="V18" s="40"/>
      <c r="W18" s="40"/>
      <c r="X18" s="40"/>
      <c r="Y18" s="40"/>
    </row>
    <row r="19" customFormat="false" ht="15.75" hidden="false" customHeight="true" outlineLevel="0" collapsed="false">
      <c r="A19" s="56"/>
      <c r="B19" s="62" t="s">
        <v>28</v>
      </c>
      <c r="C19" s="69"/>
      <c r="D19" s="69"/>
      <c r="E19" s="69"/>
      <c r="F19" s="69"/>
      <c r="G19" s="69"/>
      <c r="H19" s="69"/>
      <c r="I19" s="70"/>
      <c r="J19" s="65"/>
      <c r="K19" s="24"/>
      <c r="L19" s="66"/>
      <c r="M19" s="66"/>
      <c r="N19" s="66"/>
      <c r="O19" s="66"/>
      <c r="P19" s="66"/>
      <c r="Q19" s="66"/>
      <c r="R19" s="67"/>
      <c r="S19" s="68"/>
      <c r="T19" s="38"/>
    </row>
    <row r="20" customFormat="false" ht="15.75" hidden="false" customHeight="true" outlineLevel="0" collapsed="false">
      <c r="A20" s="56"/>
      <c r="B20" s="62" t="s">
        <v>29</v>
      </c>
      <c r="C20" s="69"/>
      <c r="D20" s="69"/>
      <c r="E20" s="69"/>
      <c r="F20" s="69"/>
      <c r="G20" s="69"/>
      <c r="H20" s="69"/>
      <c r="I20" s="70"/>
      <c r="J20" s="65"/>
      <c r="K20" s="24"/>
      <c r="L20" s="66"/>
      <c r="M20" s="66"/>
      <c r="N20" s="66"/>
      <c r="O20" s="66"/>
      <c r="P20" s="66"/>
      <c r="Q20" s="66"/>
      <c r="R20" s="67"/>
      <c r="S20" s="68"/>
      <c r="T20" s="38"/>
    </row>
    <row r="21" customFormat="false" ht="15.75" hidden="false" customHeight="true" outlineLevel="0" collapsed="false">
      <c r="A21" s="56"/>
      <c r="B21" s="62" t="s">
        <v>30</v>
      </c>
      <c r="C21" s="69"/>
      <c r="D21" s="69"/>
      <c r="E21" s="69"/>
      <c r="F21" s="69"/>
      <c r="G21" s="69"/>
      <c r="H21" s="69"/>
      <c r="I21" s="70"/>
      <c r="J21" s="65"/>
      <c r="K21" s="24"/>
      <c r="L21" s="66"/>
      <c r="M21" s="66"/>
      <c r="N21" s="66"/>
      <c r="O21" s="66"/>
      <c r="P21" s="66"/>
      <c r="Q21" s="66"/>
      <c r="R21" s="67"/>
      <c r="S21" s="68"/>
      <c r="T21" s="38"/>
    </row>
    <row r="22" customFormat="false" ht="15.75" hidden="false" customHeight="true" outlineLevel="0" collapsed="false">
      <c r="A22" s="56"/>
      <c r="B22" s="62" t="s">
        <v>31</v>
      </c>
      <c r="C22" s="69"/>
      <c r="D22" s="69"/>
      <c r="E22" s="69"/>
      <c r="F22" s="69"/>
      <c r="G22" s="69"/>
      <c r="H22" s="69"/>
      <c r="I22" s="70"/>
      <c r="J22" s="65"/>
      <c r="K22" s="24"/>
      <c r="L22" s="66"/>
      <c r="M22" s="66"/>
      <c r="N22" s="66"/>
      <c r="O22" s="66"/>
      <c r="P22" s="66"/>
      <c r="Q22" s="66"/>
      <c r="R22" s="67"/>
      <c r="S22" s="68"/>
      <c r="T22" s="38"/>
    </row>
    <row r="23" customFormat="false" ht="15.75" hidden="false" customHeight="true" outlineLevel="0" collapsed="false">
      <c r="A23" s="56"/>
      <c r="B23" s="62" t="s">
        <v>32</v>
      </c>
      <c r="C23" s="69"/>
      <c r="D23" s="69"/>
      <c r="E23" s="69"/>
      <c r="F23" s="69"/>
      <c r="G23" s="69"/>
      <c r="H23" s="69"/>
      <c r="I23" s="70"/>
      <c r="J23" s="65"/>
      <c r="K23" s="24"/>
      <c r="L23" s="66"/>
      <c r="M23" s="66"/>
      <c r="N23" s="66"/>
      <c r="O23" s="66"/>
      <c r="P23" s="66"/>
      <c r="Q23" s="66"/>
      <c r="R23" s="67"/>
      <c r="S23" s="68"/>
      <c r="T23" s="38"/>
    </row>
    <row r="24" customFormat="false" ht="15.75" hidden="false" customHeight="true" outlineLevel="0" collapsed="false">
      <c r="A24" s="56"/>
      <c r="B24" s="62" t="s">
        <v>33</v>
      </c>
      <c r="C24" s="69"/>
      <c r="D24" s="69"/>
      <c r="E24" s="69"/>
      <c r="F24" s="69"/>
      <c r="G24" s="69"/>
      <c r="H24" s="69"/>
      <c r="I24" s="70"/>
      <c r="J24" s="65"/>
      <c r="K24" s="24"/>
      <c r="L24" s="66"/>
      <c r="M24" s="66"/>
      <c r="N24" s="66"/>
      <c r="O24" s="66"/>
      <c r="P24" s="66"/>
      <c r="Q24" s="66"/>
      <c r="R24" s="67"/>
      <c r="S24" s="68"/>
      <c r="T24" s="38"/>
    </row>
    <row r="25" customFormat="false" ht="15.75" hidden="false" customHeight="true" outlineLevel="0" collapsed="false">
      <c r="A25" s="56"/>
      <c r="B25" s="62" t="s">
        <v>34</v>
      </c>
      <c r="C25" s="69"/>
      <c r="D25" s="69"/>
      <c r="E25" s="69"/>
      <c r="F25" s="69"/>
      <c r="G25" s="69"/>
      <c r="H25" s="69"/>
      <c r="I25" s="70"/>
      <c r="J25" s="65"/>
      <c r="K25" s="24"/>
      <c r="L25" s="66"/>
      <c r="M25" s="66"/>
      <c r="N25" s="66"/>
      <c r="O25" s="66"/>
      <c r="P25" s="66"/>
      <c r="Q25" s="66"/>
      <c r="R25" s="67"/>
      <c r="S25" s="68"/>
      <c r="T25" s="38"/>
    </row>
    <row r="26" customFormat="false" ht="15.75" hidden="false" customHeight="true" outlineLevel="0" collapsed="false">
      <c r="A26" s="56"/>
      <c r="B26" s="62" t="s">
        <v>35</v>
      </c>
      <c r="C26" s="69"/>
      <c r="D26" s="69"/>
      <c r="E26" s="69"/>
      <c r="F26" s="69"/>
      <c r="G26" s="69"/>
      <c r="H26" s="69"/>
      <c r="I26" s="70"/>
      <c r="J26" s="65"/>
      <c r="K26" s="24"/>
      <c r="L26" s="66"/>
      <c r="M26" s="66"/>
      <c r="N26" s="66"/>
      <c r="O26" s="66"/>
      <c r="P26" s="66"/>
      <c r="Q26" s="66"/>
      <c r="R26" s="67"/>
      <c r="S26" s="68"/>
      <c r="T26" s="38"/>
    </row>
    <row r="27" customFormat="false" ht="2.25" hidden="false" customHeight="true" outlineLevel="0" collapsed="false">
      <c r="A27" s="71"/>
      <c r="B27" s="47"/>
      <c r="C27" s="72"/>
      <c r="D27" s="73"/>
      <c r="E27" s="73"/>
      <c r="F27" s="74"/>
      <c r="G27" s="74"/>
      <c r="H27" s="74"/>
      <c r="I27" s="75"/>
      <c r="J27" s="47"/>
      <c r="K27" s="72"/>
      <c r="L27" s="45"/>
      <c r="M27" s="45"/>
      <c r="N27" s="74"/>
      <c r="O27" s="74"/>
      <c r="P27" s="74"/>
      <c r="Q27" s="75"/>
      <c r="R27" s="47"/>
      <c r="S27" s="23"/>
      <c r="T27" s="38"/>
    </row>
    <row r="28" customFormat="false" ht="15.75" hidden="false" customHeight="true" outlineLevel="0" collapsed="false">
      <c r="A28" s="23"/>
      <c r="B28" s="47"/>
      <c r="C28" s="76" t="s">
        <v>36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</row>
    <row r="29" customFormat="false" ht="15.75" hidden="false" customHeight="true" outlineLevel="0" collapsed="false">
      <c r="A29" s="23"/>
      <c r="B29" s="47"/>
      <c r="C29" s="77" t="s">
        <v>37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</row>
    <row r="30" customFormat="false" ht="15.75" hidden="false" customHeight="true" outlineLevel="0" collapsed="false">
      <c r="A30" s="23"/>
      <c r="B30" s="4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31" customFormat="false" ht="15.75" hidden="false" customHeight="true" outlineLevel="0" collapsed="false">
      <c r="A31" s="23"/>
      <c r="B31" s="4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</row>
    <row r="32" customFormat="false" ht="15.75" hidden="false" customHeight="true" outlineLevel="0" collapsed="false">
      <c r="A32" s="23"/>
      <c r="B32" s="47"/>
      <c r="C32" s="79" t="s">
        <v>20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</row>
    <row r="33" customFormat="false" ht="15.8" hidden="false" customHeight="false" outlineLevel="0" collapsed="false"/>
    <row r="34" customFormat="false" ht="15.8" hidden="false" customHeight="false" outlineLevel="0" collapsed="false"/>
    <row r="35" customFormat="false" ht="13.5" hidden="true" customHeight="true" outlineLevel="0" collapsed="false">
      <c r="B35" s="1" t="n">
        <f aca="false">E10</f>
        <v>0</v>
      </c>
      <c r="C35" s="1" t="n">
        <f aca="false">IF(B35=18,1,B35+1)</f>
        <v>1</v>
      </c>
      <c r="D35" s="1" t="n">
        <f aca="false">IF(C35=18,1,C35+1)</f>
        <v>2</v>
      </c>
      <c r="E35" s="1" t="n">
        <f aca="false">IF(D35=18,1,D35+1)</f>
        <v>3</v>
      </c>
      <c r="F35" s="1" t="n">
        <f aca="false">IF(E35=18,1,E35+1)</f>
        <v>4</v>
      </c>
      <c r="G35" s="1" t="n">
        <f aca="false">IF(F35=18,1,F35+1)</f>
        <v>5</v>
      </c>
      <c r="H35" s="1" t="n">
        <f aca="false">IF(G35=18,1,G35+1)</f>
        <v>6</v>
      </c>
      <c r="I35" s="1" t="n">
        <f aca="false">IF(H35=18,1,H35+1)</f>
        <v>7</v>
      </c>
      <c r="J35" s="1" t="n">
        <f aca="false">IF(I35=18,1,I35+1)</f>
        <v>8</v>
      </c>
      <c r="K35" s="1" t="n">
        <f aca="false">IF(J35=18,1,J35+1)</f>
        <v>9</v>
      </c>
      <c r="L35" s="1" t="n">
        <f aca="false">IF(K35=18,1,K35+1)</f>
        <v>10</v>
      </c>
      <c r="M35" s="1" t="n">
        <f aca="false">IF(L35=18,1,L35+1)</f>
        <v>11</v>
      </c>
      <c r="N35" s="1" t="n">
        <f aca="false">IF(M35=18,1,M35+1)</f>
        <v>12</v>
      </c>
      <c r="O35" s="1" t="n">
        <f aca="false">IF(N35=18,1,N35+1)</f>
        <v>13</v>
      </c>
      <c r="P35" s="1" t="n">
        <f aca="false">IF(O35=18,1,O35+1)</f>
        <v>14</v>
      </c>
      <c r="Q35" s="1" t="n">
        <f aca="false">IF(P35=18,1,P35+1)</f>
        <v>15</v>
      </c>
      <c r="R35" s="1" t="n">
        <f aca="false">IF(Q35=18,1,Q35+1)</f>
        <v>16</v>
      </c>
      <c r="S35" s="1" t="n">
        <f aca="false">IF(R35=18,1,R35+1)</f>
        <v>17</v>
      </c>
    </row>
    <row r="36" customFormat="false" ht="13.5" hidden="true" customHeight="true" outlineLevel="0" collapsed="false">
      <c r="B36" s="1" t="e">
        <f aca="false">VLOOKUP(B35,$A$65:$E$82,5,0)</f>
        <v>#N/A</v>
      </c>
      <c r="C36" s="1" t="n">
        <f aca="false">VLOOKUP(C35,$A$65:$E$82,5,0)</f>
        <v>0</v>
      </c>
      <c r="D36" s="1" t="n">
        <f aca="false">VLOOKUP(D35,$A$65:$E$82,5,0)</f>
        <v>0</v>
      </c>
      <c r="E36" s="1" t="n">
        <f aca="false">VLOOKUP(E35,$A$65:$E$82,5,0)</f>
        <v>0</v>
      </c>
      <c r="F36" s="1" t="n">
        <f aca="false">VLOOKUP(F35,$A$65:$E$82,5,0)</f>
        <v>0</v>
      </c>
      <c r="G36" s="1" t="n">
        <f aca="false">VLOOKUP(G35,$A$65:$E$82,5,0)</f>
        <v>0</v>
      </c>
      <c r="H36" s="1" t="n">
        <f aca="false">VLOOKUP(H35,$A$65:$E$82,5,0)</f>
        <v>0</v>
      </c>
      <c r="I36" s="1" t="n">
        <f aca="false">VLOOKUP(I35,$A$65:$E$82,5,0)</f>
        <v>0</v>
      </c>
      <c r="J36" s="1" t="n">
        <f aca="false">VLOOKUP(J35,$A$65:$E$82,5,0)</f>
        <v>0</v>
      </c>
      <c r="K36" s="1" t="n">
        <f aca="false">VLOOKUP(K35,$A$65:$E$82,5,0)</f>
        <v>0</v>
      </c>
      <c r="L36" s="1" t="n">
        <f aca="false">VLOOKUP(L35,$A$65:$E$82,5,0)</f>
        <v>0</v>
      </c>
      <c r="M36" s="1" t="n">
        <f aca="false">VLOOKUP(M35,$A$65:$E$82,5,0)</f>
        <v>0</v>
      </c>
      <c r="N36" s="1" t="n">
        <f aca="false">VLOOKUP(N35,$A$65:$E$82,5,0)</f>
        <v>0</v>
      </c>
      <c r="O36" s="1" t="n">
        <f aca="false">VLOOKUP(O35,$A$65:$E$82,5,0)</f>
        <v>0</v>
      </c>
      <c r="P36" s="1" t="n">
        <f aca="false">VLOOKUP(P35,$A$65:$E$82,5,0)</f>
        <v>0</v>
      </c>
      <c r="Q36" s="1" t="n">
        <f aca="false">VLOOKUP(Q35,$A$65:$E$82,5,0)</f>
        <v>0</v>
      </c>
      <c r="R36" s="1" t="n">
        <f aca="false">VLOOKUP(R35,$A$65:$E$82,5,0)</f>
        <v>0</v>
      </c>
      <c r="S36" s="1" t="n">
        <f aca="false">VLOOKUP(S35,$A$65:$E$82,5,0)</f>
        <v>0</v>
      </c>
    </row>
    <row r="37" customFormat="false" ht="13.5" hidden="true" customHeight="true" outlineLevel="0" collapsed="false">
      <c r="B37" s="1" t="e">
        <f aca="false">VLOOKUP(B35,$A$65:$D$82,2,0)</f>
        <v>#N/A</v>
      </c>
      <c r="C37" s="1" t="n">
        <f aca="false">VLOOKUP(C35,$A$65:$D$82,2,0)</f>
        <v>0</v>
      </c>
      <c r="D37" s="1" t="n">
        <f aca="false">VLOOKUP(D35,$A$65:$D$82,2,0)</f>
        <v>0</v>
      </c>
      <c r="E37" s="1" t="n">
        <f aca="false">VLOOKUP(E35,$A$65:$D$82,2,0)</f>
        <v>0</v>
      </c>
      <c r="F37" s="1" t="n">
        <f aca="false">VLOOKUP(F35,$A$65:$D$82,2,0)</f>
        <v>0</v>
      </c>
      <c r="G37" s="1" t="n">
        <f aca="false">VLOOKUP(G35,$A$65:$D$82,2,0)</f>
        <v>0</v>
      </c>
      <c r="H37" s="1" t="n">
        <f aca="false">VLOOKUP(H35,$A$65:$D$82,2,0)</f>
        <v>0</v>
      </c>
      <c r="I37" s="1" t="n">
        <f aca="false">VLOOKUP(I35,$A$65:$D$82,2,0)</f>
        <v>0</v>
      </c>
      <c r="J37" s="1" t="n">
        <f aca="false">VLOOKUP(J35,$A$65:$D$82,2,0)</f>
        <v>0</v>
      </c>
      <c r="K37" s="1" t="n">
        <f aca="false">VLOOKUP(K35,$A$65:$D$82,2,0)</f>
        <v>0</v>
      </c>
      <c r="L37" s="1" t="n">
        <f aca="false">VLOOKUP(L35,$A$65:$D$82,2,0)</f>
        <v>0</v>
      </c>
      <c r="M37" s="1" t="n">
        <f aca="false">VLOOKUP(M35,$A$65:$D$82,2,0)</f>
        <v>0</v>
      </c>
      <c r="N37" s="1" t="n">
        <f aca="false">VLOOKUP(N35,$A$65:$D$82,2,0)</f>
        <v>0</v>
      </c>
      <c r="O37" s="1" t="n">
        <f aca="false">VLOOKUP(O35,$A$65:$D$82,2,0)</f>
        <v>0</v>
      </c>
      <c r="P37" s="1" t="n">
        <f aca="false">VLOOKUP(P35,$A$65:$D$82,2,0)</f>
        <v>0</v>
      </c>
      <c r="Q37" s="1" t="n">
        <f aca="false">VLOOKUP(Q35,$A$65:$D$82,2,0)</f>
        <v>0</v>
      </c>
      <c r="R37" s="1" t="n">
        <f aca="false">VLOOKUP(R35,$A$65:$D$82,2,0)</f>
        <v>0</v>
      </c>
      <c r="S37" s="1" t="n">
        <f aca="false">VLOOKUP(S35,$A$65:$D$82,2,0)</f>
        <v>0</v>
      </c>
    </row>
    <row r="38" customFormat="false" ht="13.5" hidden="true" customHeight="true" outlineLevel="0" collapsed="false">
      <c r="B38" s="1" t="e">
        <f aca="false">VLOOKUP(B35,$A$65:$D$82,3,0)</f>
        <v>#N/A</v>
      </c>
      <c r="C38" s="1" t="n">
        <f aca="false">VLOOKUP(C35,$A$65:$D$82,3,0)</f>
        <v>0</v>
      </c>
      <c r="D38" s="1" t="n">
        <f aca="false">VLOOKUP(D35,$A$65:$D$82,3,0)</f>
        <v>0</v>
      </c>
      <c r="E38" s="1" t="n">
        <f aca="false">VLOOKUP(E35,$A$65:$D$82,3,0)</f>
        <v>0</v>
      </c>
      <c r="F38" s="1" t="n">
        <f aca="false">VLOOKUP(F35,$A$65:$D$82,3,0)</f>
        <v>0</v>
      </c>
      <c r="G38" s="1" t="n">
        <f aca="false">VLOOKUP(G35,$A$65:$D$82,3,0)</f>
        <v>0</v>
      </c>
      <c r="H38" s="1" t="n">
        <f aca="false">VLOOKUP(H35,$A$65:$D$82,3,0)</f>
        <v>0</v>
      </c>
      <c r="I38" s="1" t="n">
        <f aca="false">VLOOKUP(I35,$A$65:$D$82,3,0)</f>
        <v>0</v>
      </c>
      <c r="J38" s="1" t="n">
        <f aca="false">VLOOKUP(J35,$A$65:$D$82,3,0)</f>
        <v>0</v>
      </c>
      <c r="K38" s="1" t="n">
        <f aca="false">VLOOKUP(K35,$A$65:$D$82,3,0)</f>
        <v>0</v>
      </c>
      <c r="L38" s="1" t="n">
        <f aca="false">VLOOKUP(L35,$A$65:$D$82,3,0)</f>
        <v>0</v>
      </c>
      <c r="M38" s="1" t="n">
        <f aca="false">VLOOKUP(M35,$A$65:$D$82,3,0)</f>
        <v>0</v>
      </c>
      <c r="N38" s="1" t="n">
        <f aca="false">VLOOKUP(N35,$A$65:$D$82,3,0)</f>
        <v>0</v>
      </c>
      <c r="O38" s="1" t="n">
        <f aca="false">VLOOKUP(O35,$A$65:$D$82,3,0)</f>
        <v>0</v>
      </c>
      <c r="P38" s="1" t="n">
        <f aca="false">VLOOKUP(P35,$A$65:$D$82,3,0)</f>
        <v>0</v>
      </c>
      <c r="Q38" s="1" t="n">
        <f aca="false">VLOOKUP(Q35,$A$65:$D$82,3,0)</f>
        <v>0</v>
      </c>
      <c r="R38" s="1" t="n">
        <f aca="false">VLOOKUP(R35,$A$65:$D$82,3,0)</f>
        <v>0</v>
      </c>
      <c r="S38" s="1" t="n">
        <f aca="false">VLOOKUP(S35,$A$65:$D$82,3,0)</f>
        <v>0</v>
      </c>
    </row>
    <row r="39" customFormat="false" ht="13.5" hidden="true" customHeight="true" outlineLevel="0" collapsed="false">
      <c r="B39" s="1" t="e">
        <f aca="false">VLOOKUP(B35,$A$65:$D$82,4,0)</f>
        <v>#N/A</v>
      </c>
      <c r="C39" s="1" t="n">
        <f aca="false">VLOOKUP(C35,$A$65:$D$82,4,0)</f>
        <v>0</v>
      </c>
      <c r="D39" s="1" t="n">
        <f aca="false">VLOOKUP(D35,$A$65:$D$82,4,0)</f>
        <v>0</v>
      </c>
      <c r="E39" s="1" t="n">
        <f aca="false">VLOOKUP(E35,$A$65:$D$82,4,0)</f>
        <v>0</v>
      </c>
      <c r="F39" s="1" t="n">
        <f aca="false">VLOOKUP(F35,$A$65:$D$82,4,0)</f>
        <v>0</v>
      </c>
      <c r="G39" s="1" t="n">
        <f aca="false">VLOOKUP(G35,$A$65:$D$82,4,0)</f>
        <v>0</v>
      </c>
      <c r="H39" s="1" t="n">
        <f aca="false">VLOOKUP(H35,$A$65:$D$82,4,0)</f>
        <v>0</v>
      </c>
      <c r="I39" s="1" t="n">
        <f aca="false">VLOOKUP(I35,$A$65:$D$82,4,0)</f>
        <v>0</v>
      </c>
      <c r="J39" s="1" t="n">
        <f aca="false">VLOOKUP(J35,$A$65:$D$82,4,0)</f>
        <v>0</v>
      </c>
      <c r="K39" s="1" t="n">
        <f aca="false">VLOOKUP(K35,$A$65:$D$82,4,0)</f>
        <v>0</v>
      </c>
      <c r="L39" s="1" t="n">
        <f aca="false">VLOOKUP(L35,$A$65:$D$82,4,0)</f>
        <v>0</v>
      </c>
      <c r="M39" s="1" t="n">
        <f aca="false">VLOOKUP(M35,$A$65:$D$82,4,0)</f>
        <v>0</v>
      </c>
      <c r="N39" s="1" t="n">
        <f aca="false">VLOOKUP(N35,$A$65:$D$82,4,0)</f>
        <v>0</v>
      </c>
      <c r="O39" s="1" t="n">
        <f aca="false">VLOOKUP(O35,$A$65:$D$82,4,0)</f>
        <v>0</v>
      </c>
      <c r="P39" s="1" t="n">
        <f aca="false">VLOOKUP(P35,$A$65:$D$82,4,0)</f>
        <v>0</v>
      </c>
      <c r="Q39" s="1" t="n">
        <f aca="false">VLOOKUP(Q35,$A$65:$D$82,4,0)</f>
        <v>0</v>
      </c>
      <c r="R39" s="1" t="n">
        <f aca="false">VLOOKUP(R35,$A$65:$D$82,4,0)</f>
        <v>0</v>
      </c>
      <c r="S39" s="1" t="n">
        <f aca="false">VLOOKUP(S35,$A$65:$D$82,4,0)</f>
        <v>0</v>
      </c>
    </row>
    <row r="40" customFormat="false" ht="13.5" hidden="true" customHeight="true" outlineLevel="0" collapsed="false"/>
    <row r="41" customFormat="false" ht="13.5" hidden="true" customHeight="true" outlineLevel="0" collapsed="false">
      <c r="B41" s="1" t="n">
        <f aca="false">H10</f>
        <v>0</v>
      </c>
      <c r="C41" s="1" t="n">
        <f aca="false">IF(B41=18,1,B41+1)</f>
        <v>1</v>
      </c>
      <c r="D41" s="1" t="n">
        <f aca="false">IF(C41=18,1,C41+1)</f>
        <v>2</v>
      </c>
      <c r="E41" s="1" t="n">
        <f aca="false">IF(D41=18,1,D41+1)</f>
        <v>3</v>
      </c>
      <c r="F41" s="1" t="n">
        <f aca="false">IF(E41=18,1,E41+1)</f>
        <v>4</v>
      </c>
      <c r="G41" s="1" t="n">
        <f aca="false">IF(F41=18,1,F41+1)</f>
        <v>5</v>
      </c>
      <c r="H41" s="1" t="n">
        <f aca="false">IF(G41=18,1,G41+1)</f>
        <v>6</v>
      </c>
      <c r="I41" s="1" t="n">
        <f aca="false">IF(H41=18,1,H41+1)</f>
        <v>7</v>
      </c>
      <c r="J41" s="1" t="n">
        <f aca="false">IF(I41=18,1,I41+1)</f>
        <v>8</v>
      </c>
      <c r="K41" s="1" t="n">
        <f aca="false">IF(J41=18,1,J41+1)</f>
        <v>9</v>
      </c>
      <c r="L41" s="1" t="n">
        <f aca="false">IF(K41=18,1,K41+1)</f>
        <v>10</v>
      </c>
      <c r="M41" s="1" t="n">
        <f aca="false">IF(L41=18,1,L41+1)</f>
        <v>11</v>
      </c>
      <c r="N41" s="1" t="n">
        <f aca="false">IF(M41=18,1,M41+1)</f>
        <v>12</v>
      </c>
      <c r="O41" s="1" t="n">
        <f aca="false">IF(N41=18,1,N41+1)</f>
        <v>13</v>
      </c>
      <c r="P41" s="1" t="n">
        <f aca="false">IF(O41=18,1,O41+1)</f>
        <v>14</v>
      </c>
      <c r="Q41" s="1" t="n">
        <f aca="false">IF(P41=18,1,P41+1)</f>
        <v>15</v>
      </c>
      <c r="R41" s="1" t="n">
        <f aca="false">IF(Q41=18,1,Q41+1)</f>
        <v>16</v>
      </c>
      <c r="S41" s="1" t="n">
        <f aca="false">IF(R41=18,1,R41+1)</f>
        <v>17</v>
      </c>
    </row>
    <row r="42" customFormat="false" ht="13.5" hidden="true" customHeight="true" outlineLevel="0" collapsed="false">
      <c r="B42" s="1" t="e">
        <f aca="false">VLOOKUP(B41,$A$64:$E$82,5,0)</f>
        <v>#N/A</v>
      </c>
      <c r="C42" s="1" t="n">
        <f aca="false">VLOOKUP(C41,$A$64:$E$82,5,0)</f>
        <v>0</v>
      </c>
      <c r="D42" s="1" t="n">
        <f aca="false">VLOOKUP(D41,$A$64:$E$82,5,0)</f>
        <v>0</v>
      </c>
      <c r="E42" s="1" t="n">
        <f aca="false">VLOOKUP(E41,$A$64:$E$82,5,0)</f>
        <v>0</v>
      </c>
      <c r="F42" s="1" t="n">
        <f aca="false">VLOOKUP(F41,$A$64:$E$82,5,0)</f>
        <v>0</v>
      </c>
      <c r="G42" s="1" t="n">
        <f aca="false">VLOOKUP(G41,$A$64:$E$82,5,0)</f>
        <v>0</v>
      </c>
      <c r="H42" s="1" t="n">
        <f aca="false">VLOOKUP(H41,$A$64:$E$82,5,0)</f>
        <v>0</v>
      </c>
      <c r="I42" s="1" t="n">
        <f aca="false">VLOOKUP(I41,$A$64:$E$82,5,0)</f>
        <v>0</v>
      </c>
      <c r="J42" s="1" t="n">
        <f aca="false">VLOOKUP(J41,$A$64:$E$82,5,0)</f>
        <v>0</v>
      </c>
      <c r="K42" s="1" t="n">
        <f aca="false">VLOOKUP(K41,$A$64:$E$82,5,0)</f>
        <v>0</v>
      </c>
      <c r="L42" s="1" t="n">
        <f aca="false">VLOOKUP(L41,$A$64:$E$82,5,0)</f>
        <v>0</v>
      </c>
      <c r="M42" s="1" t="n">
        <f aca="false">VLOOKUP(M41,$A$64:$E$82,5,0)</f>
        <v>0</v>
      </c>
      <c r="N42" s="1" t="n">
        <f aca="false">VLOOKUP(N41,$A$64:$E$82,5,0)</f>
        <v>0</v>
      </c>
      <c r="O42" s="1" t="n">
        <f aca="false">VLOOKUP(O41,$A$64:$E$82,5,0)</f>
        <v>0</v>
      </c>
      <c r="P42" s="1" t="n">
        <f aca="false">VLOOKUP(P41,$A$64:$E$82,5,0)</f>
        <v>0</v>
      </c>
      <c r="Q42" s="1" t="n">
        <f aca="false">VLOOKUP(Q41,$A$64:$E$82,5,0)</f>
        <v>0</v>
      </c>
      <c r="R42" s="1" t="n">
        <f aca="false">VLOOKUP(R41,$A$64:$E$82,5,0)</f>
        <v>0</v>
      </c>
      <c r="S42" s="1" t="n">
        <f aca="false">VLOOKUP(S41,$A$64:$E$82,5,0)</f>
        <v>0</v>
      </c>
    </row>
    <row r="43" customFormat="false" ht="13.5" hidden="true" customHeight="true" outlineLevel="0" collapsed="false">
      <c r="B43" s="1" t="e">
        <f aca="false">VLOOKUP(B41,$A$65:$D$82,2,0)</f>
        <v>#N/A</v>
      </c>
      <c r="C43" s="1" t="n">
        <f aca="false">VLOOKUP(C41,$A$65:$D$82,2,0)</f>
        <v>0</v>
      </c>
      <c r="D43" s="1" t="n">
        <f aca="false">VLOOKUP(D41,$A$65:$D$82,2,0)</f>
        <v>0</v>
      </c>
      <c r="E43" s="1" t="n">
        <f aca="false">VLOOKUP(E41,$A$65:$D$82,2,0)</f>
        <v>0</v>
      </c>
      <c r="F43" s="1" t="n">
        <f aca="false">VLOOKUP(F41,$A$65:$D$82,2,0)</f>
        <v>0</v>
      </c>
      <c r="G43" s="1" t="n">
        <f aca="false">VLOOKUP(G41,$A$65:$D$82,2,0)</f>
        <v>0</v>
      </c>
      <c r="H43" s="1" t="n">
        <f aca="false">VLOOKUP(H41,$A$65:$D$82,2,0)</f>
        <v>0</v>
      </c>
      <c r="I43" s="1" t="n">
        <f aca="false">VLOOKUP(I41,$A$65:$D$82,2,0)</f>
        <v>0</v>
      </c>
      <c r="J43" s="1" t="n">
        <f aca="false">VLOOKUP(J41,$A$65:$D$82,2,0)</f>
        <v>0</v>
      </c>
      <c r="K43" s="1" t="n">
        <f aca="false">VLOOKUP(K41,$A$65:$D$82,2,0)</f>
        <v>0</v>
      </c>
      <c r="L43" s="1" t="n">
        <f aca="false">VLOOKUP(L41,$A$65:$D$82,2,0)</f>
        <v>0</v>
      </c>
      <c r="M43" s="1" t="n">
        <f aca="false">VLOOKUP(M41,$A$65:$D$82,2,0)</f>
        <v>0</v>
      </c>
      <c r="N43" s="1" t="n">
        <f aca="false">VLOOKUP(N41,$A$65:$D$82,2,0)</f>
        <v>0</v>
      </c>
      <c r="O43" s="1" t="n">
        <f aca="false">VLOOKUP(O41,$A$65:$D$82,2,0)</f>
        <v>0</v>
      </c>
      <c r="P43" s="1" t="n">
        <f aca="false">VLOOKUP(P41,$A$65:$D$82,2,0)</f>
        <v>0</v>
      </c>
      <c r="Q43" s="1" t="n">
        <f aca="false">VLOOKUP(Q41,$A$65:$D$82,2,0)</f>
        <v>0</v>
      </c>
      <c r="R43" s="1" t="n">
        <f aca="false">VLOOKUP(R41,$A$65:$D$82,2,0)</f>
        <v>0</v>
      </c>
      <c r="S43" s="1" t="n">
        <f aca="false">VLOOKUP(S41,$A$65:$D$82,2,0)</f>
        <v>0</v>
      </c>
    </row>
    <row r="44" customFormat="false" ht="13.5" hidden="true" customHeight="true" outlineLevel="0" collapsed="false">
      <c r="B44" s="1" t="e">
        <f aca="false">VLOOKUP(B41,$A$65:$D$82,3,0)</f>
        <v>#N/A</v>
      </c>
      <c r="C44" s="1" t="n">
        <f aca="false">VLOOKUP(C41,$A$65:$D$82,3,0)</f>
        <v>0</v>
      </c>
      <c r="D44" s="1" t="n">
        <f aca="false">VLOOKUP(D41,$A$65:$D$82,3,0)</f>
        <v>0</v>
      </c>
      <c r="E44" s="1" t="n">
        <f aca="false">VLOOKUP(E41,$A$65:$D$82,3,0)</f>
        <v>0</v>
      </c>
      <c r="F44" s="1" t="n">
        <f aca="false">VLOOKUP(F41,$A$65:$D$82,3,0)</f>
        <v>0</v>
      </c>
      <c r="G44" s="1" t="n">
        <f aca="false">VLOOKUP(G41,$A$65:$D$82,3,0)</f>
        <v>0</v>
      </c>
      <c r="H44" s="1" t="n">
        <f aca="false">VLOOKUP(H41,$A$65:$D$82,3,0)</f>
        <v>0</v>
      </c>
      <c r="I44" s="1" t="n">
        <f aca="false">VLOOKUP(I41,$A$65:$D$82,3,0)</f>
        <v>0</v>
      </c>
      <c r="J44" s="1" t="n">
        <f aca="false">VLOOKUP(J41,$A$65:$D$82,3,0)</f>
        <v>0</v>
      </c>
      <c r="K44" s="1" t="n">
        <f aca="false">VLOOKUP(K41,$A$65:$D$82,3,0)</f>
        <v>0</v>
      </c>
      <c r="L44" s="1" t="n">
        <f aca="false">VLOOKUP(L41,$A$65:$D$82,3,0)</f>
        <v>0</v>
      </c>
      <c r="M44" s="1" t="n">
        <f aca="false">VLOOKUP(M41,$A$65:$D$82,3,0)</f>
        <v>0</v>
      </c>
      <c r="N44" s="1" t="n">
        <f aca="false">VLOOKUP(N41,$A$65:$D$82,3,0)</f>
        <v>0</v>
      </c>
      <c r="O44" s="1" t="n">
        <f aca="false">VLOOKUP(O41,$A$65:$D$82,3,0)</f>
        <v>0</v>
      </c>
      <c r="P44" s="1" t="n">
        <f aca="false">VLOOKUP(P41,$A$65:$D$82,3,0)</f>
        <v>0</v>
      </c>
      <c r="Q44" s="1" t="n">
        <f aca="false">VLOOKUP(Q41,$A$65:$D$82,3,0)</f>
        <v>0</v>
      </c>
      <c r="R44" s="1" t="n">
        <f aca="false">VLOOKUP(R41,$A$65:$D$82,3,0)</f>
        <v>0</v>
      </c>
      <c r="S44" s="1" t="n">
        <f aca="false">VLOOKUP(S41,$A$65:$D$82,3,0)</f>
        <v>0</v>
      </c>
    </row>
    <row r="45" customFormat="false" ht="13.5" hidden="true" customHeight="true" outlineLevel="0" collapsed="false">
      <c r="B45" s="1" t="e">
        <f aca="false">VLOOKUP(B41,$A$65:$D$82,4,0)</f>
        <v>#N/A</v>
      </c>
      <c r="C45" s="1" t="n">
        <f aca="false">VLOOKUP(C41,$A$65:$D$82,4,0)</f>
        <v>0</v>
      </c>
      <c r="D45" s="80" t="n">
        <f aca="false">VLOOKUP(D41,$A$65:$D$82,4,0)</f>
        <v>0</v>
      </c>
      <c r="E45" s="1" t="n">
        <f aca="false">VLOOKUP(E41,$A$65:$D$82,4,0)</f>
        <v>0</v>
      </c>
      <c r="F45" s="1" t="n">
        <f aca="false">VLOOKUP(F41,$A$65:$D$82,4,0)</f>
        <v>0</v>
      </c>
      <c r="G45" s="1" t="n">
        <f aca="false">VLOOKUP(G41,$A$65:$D$82,4,0)</f>
        <v>0</v>
      </c>
      <c r="H45" s="1" t="n">
        <f aca="false">VLOOKUP(H41,$A$65:$D$82,4,0)</f>
        <v>0</v>
      </c>
      <c r="I45" s="1" t="n">
        <f aca="false">VLOOKUP(I41,$A$65:$D$82,4,0)</f>
        <v>0</v>
      </c>
      <c r="J45" s="1" t="n">
        <f aca="false">VLOOKUP(J41,$A$65:$D$82,4,0)</f>
        <v>0</v>
      </c>
      <c r="K45" s="1" t="n">
        <f aca="false">VLOOKUP(K41,$A$65:$D$82,4,0)</f>
        <v>0</v>
      </c>
      <c r="L45" s="1" t="n">
        <f aca="false">VLOOKUP(L41,$A$65:$D$82,4,0)</f>
        <v>0</v>
      </c>
      <c r="M45" s="1" t="n">
        <f aca="false">VLOOKUP(M41,$A$65:$D$82,4,0)</f>
        <v>0</v>
      </c>
      <c r="N45" s="1" t="n">
        <f aca="false">VLOOKUP(N41,$A$65:$D$82,4,0)</f>
        <v>0</v>
      </c>
      <c r="O45" s="1" t="n">
        <f aca="false">VLOOKUP(O41,$A$65:$D$82,4,0)</f>
        <v>0</v>
      </c>
      <c r="P45" s="1" t="n">
        <f aca="false">VLOOKUP(P41,$A$65:$D$82,4,0)</f>
        <v>0</v>
      </c>
      <c r="Q45" s="1" t="n">
        <f aca="false">VLOOKUP(Q41,$A$65:$D$82,4,0)</f>
        <v>0</v>
      </c>
      <c r="R45" s="1" t="n">
        <f aca="false">VLOOKUP(R41,$A$65:$D$82,4,0)</f>
        <v>0</v>
      </c>
      <c r="S45" s="1" t="n">
        <f aca="false">VLOOKUP(S41,$A$65:$D$82,4,0)</f>
        <v>0</v>
      </c>
    </row>
    <row r="46" customFormat="false" ht="13.5" hidden="true" customHeight="true" outlineLevel="0" collapsed="false">
      <c r="D46" s="80"/>
    </row>
    <row r="47" customFormat="false" ht="13.5" hidden="true" customHeight="true" outlineLevel="0" collapsed="false">
      <c r="B47" s="1" t="n">
        <f aca="false">K10</f>
        <v>0</v>
      </c>
      <c r="C47" s="1" t="n">
        <f aca="false">IF(B47=18,1,B47+1)</f>
        <v>1</v>
      </c>
      <c r="D47" s="80" t="n">
        <f aca="false">IF(C47=18,1,C47+1)</f>
        <v>2</v>
      </c>
      <c r="E47" s="1" t="n">
        <f aca="false">IF(D47=18,1,D47+1)</f>
        <v>3</v>
      </c>
      <c r="F47" s="1" t="n">
        <f aca="false">IF(E47=18,1,E47+1)</f>
        <v>4</v>
      </c>
      <c r="G47" s="1" t="n">
        <f aca="false">IF(F47=18,1,F47+1)</f>
        <v>5</v>
      </c>
      <c r="H47" s="1" t="n">
        <f aca="false">IF(G47=18,1,G47+1)</f>
        <v>6</v>
      </c>
      <c r="I47" s="1" t="n">
        <f aca="false">IF(H47=18,1,H47+1)</f>
        <v>7</v>
      </c>
      <c r="J47" s="1" t="n">
        <f aca="false">IF(I47=18,1,I47+1)</f>
        <v>8</v>
      </c>
      <c r="K47" s="1" t="n">
        <f aca="false">IF(J47=18,1,J47+1)</f>
        <v>9</v>
      </c>
      <c r="L47" s="1" t="n">
        <f aca="false">IF(K47=18,1,K47+1)</f>
        <v>10</v>
      </c>
      <c r="M47" s="1" t="n">
        <f aca="false">IF(L47=18,1,L47+1)</f>
        <v>11</v>
      </c>
      <c r="N47" s="1" t="n">
        <f aca="false">IF(M47=18,1,M47+1)</f>
        <v>12</v>
      </c>
      <c r="O47" s="1" t="n">
        <f aca="false">IF(N47=18,1,N47+1)</f>
        <v>13</v>
      </c>
      <c r="P47" s="1" t="n">
        <f aca="false">IF(O47=18,1,O47+1)</f>
        <v>14</v>
      </c>
      <c r="Q47" s="1" t="n">
        <f aca="false">IF(P47=18,1,P47+1)</f>
        <v>15</v>
      </c>
      <c r="R47" s="1" t="n">
        <f aca="false">IF(Q47=18,1,Q47+1)</f>
        <v>16</v>
      </c>
      <c r="S47" s="1" t="n">
        <f aca="false">IF(R47=18,1,R47+1)</f>
        <v>17</v>
      </c>
    </row>
    <row r="48" customFormat="false" ht="13.5" hidden="true" customHeight="true" outlineLevel="0" collapsed="false">
      <c r="B48" s="1" t="e">
        <f aca="false">VLOOKUP(B47,$A$64:$E$82,5,0)</f>
        <v>#N/A</v>
      </c>
      <c r="C48" s="1" t="n">
        <f aca="false">VLOOKUP(C47,$A$64:$E$82,5,0)</f>
        <v>0</v>
      </c>
      <c r="D48" s="1" t="n">
        <f aca="false">VLOOKUP(D47,$A$64:$E$82,5,0)</f>
        <v>0</v>
      </c>
      <c r="E48" s="1" t="n">
        <f aca="false">VLOOKUP(E47,$A$64:$E$82,5,0)</f>
        <v>0</v>
      </c>
      <c r="F48" s="1" t="n">
        <f aca="false">VLOOKUP(F47,$A$64:$E$82,5,0)</f>
        <v>0</v>
      </c>
      <c r="G48" s="1" t="n">
        <f aca="false">VLOOKUP(G47,$A$64:$E$82,5,0)</f>
        <v>0</v>
      </c>
      <c r="H48" s="1" t="n">
        <f aca="false">VLOOKUP(H47,$A$64:$E$82,5,0)</f>
        <v>0</v>
      </c>
      <c r="I48" s="1" t="n">
        <f aca="false">VLOOKUP(I47,$A$64:$E$82,5,0)</f>
        <v>0</v>
      </c>
      <c r="J48" s="1" t="n">
        <f aca="false">VLOOKUP(J47,$A$64:$E$82,5,0)</f>
        <v>0</v>
      </c>
      <c r="K48" s="1" t="n">
        <f aca="false">VLOOKUP(K47,$A$64:$E$82,5,0)</f>
        <v>0</v>
      </c>
      <c r="L48" s="1" t="n">
        <f aca="false">VLOOKUP(L47,$A$64:$E$82,5,0)</f>
        <v>0</v>
      </c>
      <c r="M48" s="1" t="n">
        <f aca="false">VLOOKUP(M47,$A$64:$E$82,5,0)</f>
        <v>0</v>
      </c>
      <c r="N48" s="1" t="n">
        <f aca="false">VLOOKUP(N47,$A$64:$E$82,5,0)</f>
        <v>0</v>
      </c>
      <c r="O48" s="1" t="n">
        <f aca="false">VLOOKUP(O47,$A$64:$E$82,5,0)</f>
        <v>0</v>
      </c>
      <c r="P48" s="1" t="n">
        <f aca="false">VLOOKUP(P47,$A$64:$E$82,5,0)</f>
        <v>0</v>
      </c>
      <c r="Q48" s="1" t="n">
        <f aca="false">VLOOKUP(Q47,$A$64:$E$82,5,0)</f>
        <v>0</v>
      </c>
      <c r="R48" s="1" t="n">
        <f aca="false">VLOOKUP(R47,$A$64:$E$82,5,0)</f>
        <v>0</v>
      </c>
      <c r="S48" s="1" t="n">
        <f aca="false">VLOOKUP(S47,$A$64:$E$82,5,0)</f>
        <v>0</v>
      </c>
    </row>
    <row r="49" customFormat="false" ht="13.5" hidden="true" customHeight="true" outlineLevel="0" collapsed="false">
      <c r="B49" s="1" t="e">
        <f aca="false">VLOOKUP(B47,$A$65:$D$82,2,0)</f>
        <v>#N/A</v>
      </c>
      <c r="C49" s="1" t="n">
        <f aca="false">VLOOKUP(C47,$A$65:$D$82,2,0)</f>
        <v>0</v>
      </c>
      <c r="D49" s="80" t="n">
        <f aca="false">VLOOKUP(D47,$A$65:$D$82,2,0)</f>
        <v>0</v>
      </c>
      <c r="E49" s="1" t="n">
        <f aca="false">VLOOKUP(E47,$A$65:$D$82,2,0)</f>
        <v>0</v>
      </c>
      <c r="F49" s="1" t="n">
        <f aca="false">VLOOKUP(F47,$A$65:$D$82,2,0)</f>
        <v>0</v>
      </c>
      <c r="G49" s="1" t="n">
        <f aca="false">VLOOKUP(G47,$A$65:$D$82,2,0)</f>
        <v>0</v>
      </c>
      <c r="H49" s="1" t="n">
        <f aca="false">VLOOKUP(H47,$A$65:$D$82,2,0)</f>
        <v>0</v>
      </c>
      <c r="I49" s="1" t="n">
        <f aca="false">VLOOKUP(I47,$A$65:$D$82,2,0)</f>
        <v>0</v>
      </c>
      <c r="J49" s="1" t="n">
        <f aca="false">VLOOKUP(J47,$A$65:$D$82,2,0)</f>
        <v>0</v>
      </c>
      <c r="K49" s="1" t="n">
        <f aca="false">VLOOKUP(K47,$A$65:$D$82,2,0)</f>
        <v>0</v>
      </c>
      <c r="L49" s="1" t="n">
        <f aca="false">VLOOKUP(L47,$A$65:$D$82,2,0)</f>
        <v>0</v>
      </c>
      <c r="M49" s="1" t="n">
        <f aca="false">VLOOKUP(M47,$A$65:$D$82,2,0)</f>
        <v>0</v>
      </c>
      <c r="N49" s="1" t="n">
        <f aca="false">VLOOKUP(N47,$A$65:$D$82,2,0)</f>
        <v>0</v>
      </c>
      <c r="O49" s="1" t="n">
        <f aca="false">VLOOKUP(O47,$A$65:$D$82,2,0)</f>
        <v>0</v>
      </c>
      <c r="P49" s="1" t="n">
        <f aca="false">VLOOKUP(P47,$A$65:$D$82,2,0)</f>
        <v>0</v>
      </c>
      <c r="Q49" s="1" t="n">
        <f aca="false">VLOOKUP(Q47,$A$65:$D$82,2,0)</f>
        <v>0</v>
      </c>
      <c r="R49" s="1" t="n">
        <f aca="false">VLOOKUP(R47,$A$65:$D$82,2,0)</f>
        <v>0</v>
      </c>
      <c r="S49" s="1" t="n">
        <f aca="false">VLOOKUP(S47,$A$65:$D$82,2,0)</f>
        <v>0</v>
      </c>
    </row>
    <row r="50" customFormat="false" ht="13.5" hidden="true" customHeight="true" outlineLevel="0" collapsed="false">
      <c r="B50" s="1" t="e">
        <f aca="false">VLOOKUP(B47,$A$65:$D$82,3,0)</f>
        <v>#N/A</v>
      </c>
      <c r="C50" s="1" t="n">
        <f aca="false">VLOOKUP(C47,$A$65:$D$82,3,0)</f>
        <v>0</v>
      </c>
      <c r="D50" s="80" t="n">
        <f aca="false">VLOOKUP(D47,$A$65:$D$82,3,0)</f>
        <v>0</v>
      </c>
      <c r="E50" s="1" t="n">
        <f aca="false">VLOOKUP(E47,$A$65:$D$82,3,0)</f>
        <v>0</v>
      </c>
      <c r="F50" s="1" t="n">
        <f aca="false">VLOOKUP(F47,$A$65:$D$82,3,0)</f>
        <v>0</v>
      </c>
      <c r="G50" s="1" t="n">
        <f aca="false">VLOOKUP(G47,$A$65:$D$82,3,0)</f>
        <v>0</v>
      </c>
      <c r="H50" s="1" t="n">
        <f aca="false">VLOOKUP(H47,$A$65:$D$82,3,0)</f>
        <v>0</v>
      </c>
      <c r="I50" s="1" t="n">
        <f aca="false">VLOOKUP(I47,$A$65:$D$82,3,0)</f>
        <v>0</v>
      </c>
      <c r="J50" s="1" t="n">
        <f aca="false">VLOOKUP(J47,$A$65:$D$82,3,0)</f>
        <v>0</v>
      </c>
      <c r="K50" s="1" t="n">
        <f aca="false">VLOOKUP(K47,$A$65:$D$82,3,0)</f>
        <v>0</v>
      </c>
      <c r="L50" s="1" t="n">
        <f aca="false">VLOOKUP(L47,$A$65:$D$82,3,0)</f>
        <v>0</v>
      </c>
      <c r="M50" s="1" t="n">
        <f aca="false">VLOOKUP(M47,$A$65:$D$82,3,0)</f>
        <v>0</v>
      </c>
      <c r="N50" s="1" t="n">
        <f aca="false">VLOOKUP(N47,$A$65:$D$82,3,0)</f>
        <v>0</v>
      </c>
      <c r="O50" s="1" t="n">
        <f aca="false">VLOOKUP(O47,$A$65:$D$82,3,0)</f>
        <v>0</v>
      </c>
      <c r="P50" s="1" t="n">
        <f aca="false">VLOOKUP(P47,$A$65:$D$82,3,0)</f>
        <v>0</v>
      </c>
      <c r="Q50" s="1" t="n">
        <f aca="false">VLOOKUP(Q47,$A$65:$D$82,3,0)</f>
        <v>0</v>
      </c>
      <c r="R50" s="1" t="n">
        <f aca="false">VLOOKUP(R47,$A$65:$D$82,3,0)</f>
        <v>0</v>
      </c>
      <c r="S50" s="1" t="n">
        <f aca="false">VLOOKUP(S47,$A$65:$D$82,3,0)</f>
        <v>0</v>
      </c>
    </row>
    <row r="51" customFormat="false" ht="13.5" hidden="true" customHeight="true" outlineLevel="0" collapsed="false">
      <c r="B51" s="1" t="e">
        <f aca="false">VLOOKUP(B47,$A$65:$D$82,4,0)</f>
        <v>#N/A</v>
      </c>
      <c r="C51" s="1" t="n">
        <f aca="false">VLOOKUP(C47,$A$65:$D$82,4,0)</f>
        <v>0</v>
      </c>
      <c r="D51" s="80" t="n">
        <f aca="false">VLOOKUP(D47,$A$65:$D$82,4,0)</f>
        <v>0</v>
      </c>
      <c r="E51" s="1" t="n">
        <f aca="false">VLOOKUP(E47,$A$65:$D$82,4,0)</f>
        <v>0</v>
      </c>
      <c r="F51" s="1" t="n">
        <f aca="false">VLOOKUP(F47,$A$65:$D$82,4,0)</f>
        <v>0</v>
      </c>
      <c r="G51" s="1" t="n">
        <f aca="false">VLOOKUP(G47,$A$65:$D$82,4,0)</f>
        <v>0</v>
      </c>
      <c r="H51" s="1" t="n">
        <f aca="false">VLOOKUP(H47,$A$65:$D$82,4,0)</f>
        <v>0</v>
      </c>
      <c r="I51" s="1" t="n">
        <f aca="false">VLOOKUP(I47,$A$65:$D$82,4,0)</f>
        <v>0</v>
      </c>
      <c r="J51" s="1" t="n">
        <f aca="false">VLOOKUP(J47,$A$65:$D$82,4,0)</f>
        <v>0</v>
      </c>
      <c r="K51" s="1" t="n">
        <f aca="false">VLOOKUP(K47,$A$65:$D$82,4,0)</f>
        <v>0</v>
      </c>
      <c r="L51" s="1" t="n">
        <f aca="false">VLOOKUP(L47,$A$65:$D$82,4,0)</f>
        <v>0</v>
      </c>
      <c r="M51" s="1" t="n">
        <f aca="false">VLOOKUP(M47,$A$65:$D$82,4,0)</f>
        <v>0</v>
      </c>
      <c r="N51" s="1" t="n">
        <f aca="false">VLOOKUP(N47,$A$65:$D$82,4,0)</f>
        <v>0</v>
      </c>
      <c r="O51" s="1" t="n">
        <f aca="false">VLOOKUP(O47,$A$65:$D$82,4,0)</f>
        <v>0</v>
      </c>
      <c r="P51" s="1" t="n">
        <f aca="false">VLOOKUP(P47,$A$65:$D$82,4,0)</f>
        <v>0</v>
      </c>
      <c r="Q51" s="1" t="n">
        <f aca="false">VLOOKUP(Q47,$A$65:$D$82,4,0)</f>
        <v>0</v>
      </c>
      <c r="R51" s="1" t="n">
        <f aca="false">VLOOKUP(R47,$A$65:$D$82,4,0)</f>
        <v>0</v>
      </c>
      <c r="S51" s="1" t="n">
        <f aca="false">VLOOKUP(S47,$A$65:$D$82,4,0)</f>
        <v>0</v>
      </c>
    </row>
    <row r="52" customFormat="false" ht="13.5" hidden="true" customHeight="true" outlineLevel="0" collapsed="false">
      <c r="D52" s="80"/>
    </row>
    <row r="53" customFormat="false" ht="13.5" hidden="true" customHeight="true" outlineLevel="0" collapsed="false">
      <c r="B53" s="1" t="n">
        <f aca="false">N10</f>
        <v>0</v>
      </c>
      <c r="C53" s="1" t="n">
        <f aca="false">IF(B53=18,1,B53+1)</f>
        <v>1</v>
      </c>
      <c r="D53" s="80" t="n">
        <f aca="false">IF(C53=18,1,C53+1)</f>
        <v>2</v>
      </c>
      <c r="E53" s="1" t="n">
        <f aca="false">IF(D53=18,1,D53+1)</f>
        <v>3</v>
      </c>
      <c r="F53" s="1" t="n">
        <f aca="false">IF(E53=18,1,E53+1)</f>
        <v>4</v>
      </c>
      <c r="G53" s="1" t="n">
        <f aca="false">IF(F53=18,1,F53+1)</f>
        <v>5</v>
      </c>
      <c r="H53" s="1" t="n">
        <f aca="false">IF(G53=18,1,G53+1)</f>
        <v>6</v>
      </c>
      <c r="I53" s="1" t="n">
        <f aca="false">IF(H53=18,1,H53+1)</f>
        <v>7</v>
      </c>
      <c r="J53" s="1" t="n">
        <f aca="false">IF(I53=18,1,I53+1)</f>
        <v>8</v>
      </c>
      <c r="K53" s="1" t="n">
        <f aca="false">IF(J53=18,1,J53+1)</f>
        <v>9</v>
      </c>
      <c r="L53" s="1" t="n">
        <f aca="false">IF(K53=18,1,K53+1)</f>
        <v>10</v>
      </c>
      <c r="M53" s="1" t="n">
        <f aca="false">IF(L53=18,1,L53+1)</f>
        <v>11</v>
      </c>
      <c r="N53" s="1" t="n">
        <f aca="false">IF(M53=18,1,M53+1)</f>
        <v>12</v>
      </c>
      <c r="O53" s="1" t="n">
        <f aca="false">IF(N53=18,1,N53+1)</f>
        <v>13</v>
      </c>
      <c r="P53" s="1" t="n">
        <f aca="false">IF(O53=18,1,O53+1)</f>
        <v>14</v>
      </c>
      <c r="Q53" s="1" t="n">
        <f aca="false">IF(P53=18,1,P53+1)</f>
        <v>15</v>
      </c>
      <c r="R53" s="1" t="n">
        <f aca="false">IF(Q53=18,1,Q53+1)</f>
        <v>16</v>
      </c>
      <c r="S53" s="1" t="n">
        <f aca="false">IF(R53=18,1,R53+1)</f>
        <v>17</v>
      </c>
    </row>
    <row r="54" customFormat="false" ht="13.5" hidden="true" customHeight="true" outlineLevel="0" collapsed="false">
      <c r="B54" s="1" t="e">
        <f aca="false">VLOOKUP(B53,$A$63:$E$82,5,0)</f>
        <v>#N/A</v>
      </c>
      <c r="C54" s="1" t="n">
        <f aca="false">VLOOKUP(C53,$A$63:$E$82,5,0)</f>
        <v>0</v>
      </c>
      <c r="D54" s="1" t="n">
        <f aca="false">VLOOKUP(D53,$A$63:$E$82,5,0)</f>
        <v>0</v>
      </c>
      <c r="E54" s="1" t="n">
        <f aca="false">VLOOKUP(E53,$A$63:$E$82,5,0)</f>
        <v>0</v>
      </c>
      <c r="F54" s="1" t="n">
        <f aca="false">VLOOKUP(F53,$A$63:$E$82,5,0)</f>
        <v>0</v>
      </c>
      <c r="G54" s="1" t="n">
        <f aca="false">VLOOKUP(G53,$A$63:$E$82,5,0)</f>
        <v>0</v>
      </c>
      <c r="H54" s="1" t="n">
        <f aca="false">VLOOKUP(H53,$A$63:$E$82,5,0)</f>
        <v>0</v>
      </c>
      <c r="I54" s="1" t="n">
        <f aca="false">VLOOKUP(I53,$A$63:$E$82,5,0)</f>
        <v>0</v>
      </c>
      <c r="J54" s="1" t="n">
        <f aca="false">VLOOKUP(J53,$A$63:$E$82,5,0)</f>
        <v>0</v>
      </c>
      <c r="K54" s="1" t="n">
        <f aca="false">VLOOKUP(K53,$A$63:$E$82,5,0)</f>
        <v>0</v>
      </c>
      <c r="L54" s="1" t="n">
        <f aca="false">VLOOKUP(L53,$A$63:$E$82,5,0)</f>
        <v>0</v>
      </c>
      <c r="M54" s="1" t="n">
        <f aca="false">VLOOKUP(M53,$A$63:$E$82,5,0)</f>
        <v>0</v>
      </c>
      <c r="N54" s="1" t="n">
        <f aca="false">VLOOKUP(N53,$A$63:$E$82,5,0)</f>
        <v>0</v>
      </c>
      <c r="O54" s="1" t="n">
        <f aca="false">VLOOKUP(O53,$A$63:$E$82,5,0)</f>
        <v>0</v>
      </c>
      <c r="P54" s="1" t="n">
        <f aca="false">VLOOKUP(P53,$A$63:$E$82,5,0)</f>
        <v>0</v>
      </c>
      <c r="Q54" s="1" t="n">
        <f aca="false">VLOOKUP(Q53,$A$63:$E$82,5,0)</f>
        <v>0</v>
      </c>
      <c r="R54" s="1" t="n">
        <f aca="false">VLOOKUP(R53,$A$63:$E$82,5,0)</f>
        <v>0</v>
      </c>
      <c r="S54" s="1" t="n">
        <f aca="false">VLOOKUP(S53,$A$63:$E$82,5,0)</f>
        <v>0</v>
      </c>
    </row>
    <row r="55" customFormat="false" ht="13.5" hidden="true" customHeight="true" outlineLevel="0" collapsed="false">
      <c r="B55" s="1" t="e">
        <f aca="false">VLOOKUP(B53,$A$65:$D$82,2,0)</f>
        <v>#N/A</v>
      </c>
      <c r="C55" s="1" t="n">
        <f aca="false">VLOOKUP(C53,$A$65:$D$82,2,0)</f>
        <v>0</v>
      </c>
      <c r="D55" s="80" t="n">
        <f aca="false">VLOOKUP(D53,$A$65:$D$82,2,0)</f>
        <v>0</v>
      </c>
      <c r="E55" s="1" t="n">
        <f aca="false">VLOOKUP(E53,$A$65:$D$82,2,0)</f>
        <v>0</v>
      </c>
      <c r="F55" s="1" t="n">
        <f aca="false">VLOOKUP(F53,$A$65:$D$82,2,0)</f>
        <v>0</v>
      </c>
      <c r="G55" s="1" t="n">
        <f aca="false">VLOOKUP(G53,$A$65:$D$82,2,0)</f>
        <v>0</v>
      </c>
      <c r="H55" s="1" t="n">
        <f aca="false">VLOOKUP(H53,$A$65:$D$82,2,0)</f>
        <v>0</v>
      </c>
      <c r="I55" s="1" t="n">
        <f aca="false">VLOOKUP(I53,$A$65:$D$82,2,0)</f>
        <v>0</v>
      </c>
      <c r="J55" s="1" t="n">
        <f aca="false">VLOOKUP(J53,$A$65:$D$82,2,0)</f>
        <v>0</v>
      </c>
      <c r="K55" s="1" t="n">
        <f aca="false">VLOOKUP(K53,$A$65:$D$82,2,0)</f>
        <v>0</v>
      </c>
      <c r="L55" s="1" t="n">
        <f aca="false">VLOOKUP(L53,$A$65:$D$82,2,0)</f>
        <v>0</v>
      </c>
      <c r="M55" s="1" t="n">
        <f aca="false">VLOOKUP(M53,$A$65:$D$82,2,0)</f>
        <v>0</v>
      </c>
      <c r="N55" s="1" t="n">
        <f aca="false">VLOOKUP(N53,$A$65:$D$82,2,0)</f>
        <v>0</v>
      </c>
      <c r="O55" s="1" t="n">
        <f aca="false">VLOOKUP(O53,$A$65:$D$82,2,0)</f>
        <v>0</v>
      </c>
      <c r="P55" s="1" t="n">
        <f aca="false">VLOOKUP(P53,$A$65:$D$82,2,0)</f>
        <v>0</v>
      </c>
      <c r="Q55" s="1" t="n">
        <f aca="false">VLOOKUP(Q53,$A$65:$D$82,2,0)</f>
        <v>0</v>
      </c>
      <c r="R55" s="1" t="n">
        <f aca="false">VLOOKUP(R53,$A$65:$D$82,2,0)</f>
        <v>0</v>
      </c>
      <c r="S55" s="1" t="n">
        <f aca="false">VLOOKUP(S53,$A$65:$D$82,2,0)</f>
        <v>0</v>
      </c>
    </row>
    <row r="56" customFormat="false" ht="13.5" hidden="true" customHeight="true" outlineLevel="0" collapsed="false">
      <c r="B56" s="1" t="e">
        <f aca="false">VLOOKUP(B53,$A$65:$D$82,3,0)</f>
        <v>#N/A</v>
      </c>
      <c r="C56" s="1" t="n">
        <f aca="false">VLOOKUP(C53,$A$65:$D$82,3,0)</f>
        <v>0</v>
      </c>
      <c r="D56" s="80" t="n">
        <f aca="false">VLOOKUP(D53,$A$65:$D$82,3,0)</f>
        <v>0</v>
      </c>
      <c r="E56" s="1" t="n">
        <f aca="false">VLOOKUP(E53,$A$65:$D$82,3,0)</f>
        <v>0</v>
      </c>
      <c r="F56" s="1" t="n">
        <f aca="false">VLOOKUP(F53,$A$65:$D$82,3,0)</f>
        <v>0</v>
      </c>
      <c r="G56" s="1" t="n">
        <f aca="false">VLOOKUP(G53,$A$65:$D$82,3,0)</f>
        <v>0</v>
      </c>
      <c r="H56" s="1" t="n">
        <f aca="false">VLOOKUP(H53,$A$65:$D$82,3,0)</f>
        <v>0</v>
      </c>
      <c r="I56" s="1" t="n">
        <f aca="false">VLOOKUP(I53,$A$65:$D$82,3,0)</f>
        <v>0</v>
      </c>
      <c r="J56" s="1" t="n">
        <f aca="false">VLOOKUP(J53,$A$65:$D$82,3,0)</f>
        <v>0</v>
      </c>
      <c r="K56" s="1" t="n">
        <f aca="false">VLOOKUP(K53,$A$65:$D$82,3,0)</f>
        <v>0</v>
      </c>
      <c r="L56" s="1" t="n">
        <f aca="false">VLOOKUP(L53,$A$65:$D$82,3,0)</f>
        <v>0</v>
      </c>
      <c r="M56" s="1" t="n">
        <f aca="false">VLOOKUP(M53,$A$65:$D$82,3,0)</f>
        <v>0</v>
      </c>
      <c r="N56" s="1" t="n">
        <f aca="false">VLOOKUP(N53,$A$65:$D$82,3,0)</f>
        <v>0</v>
      </c>
      <c r="O56" s="1" t="n">
        <f aca="false">VLOOKUP(O53,$A$65:$D$82,3,0)</f>
        <v>0</v>
      </c>
      <c r="P56" s="1" t="n">
        <f aca="false">VLOOKUP(P53,$A$65:$D$82,3,0)</f>
        <v>0</v>
      </c>
      <c r="Q56" s="1" t="n">
        <f aca="false">VLOOKUP(Q53,$A$65:$D$82,3,0)</f>
        <v>0</v>
      </c>
      <c r="R56" s="1" t="n">
        <f aca="false">VLOOKUP(R53,$A$65:$D$82,3,0)</f>
        <v>0</v>
      </c>
      <c r="S56" s="1" t="n">
        <f aca="false">VLOOKUP(S53,$A$65:$D$82,3,0)</f>
        <v>0</v>
      </c>
    </row>
    <row r="57" customFormat="false" ht="13.5" hidden="true" customHeight="true" outlineLevel="0" collapsed="false">
      <c r="B57" s="1" t="e">
        <f aca="false">VLOOKUP(B53,$A$65:$D$82,4,0)</f>
        <v>#N/A</v>
      </c>
      <c r="C57" s="1" t="n">
        <f aca="false">VLOOKUP(C53,$A$65:$D$82,4,0)</f>
        <v>0</v>
      </c>
      <c r="D57" s="80" t="n">
        <f aca="false">VLOOKUP(D53,$A$65:$D$82,4,0)</f>
        <v>0</v>
      </c>
      <c r="E57" s="1" t="n">
        <f aca="false">VLOOKUP(E53,$A$65:$D$82,4,0)</f>
        <v>0</v>
      </c>
      <c r="F57" s="1" t="n">
        <f aca="false">VLOOKUP(F53,$A$65:$D$82,4,0)</f>
        <v>0</v>
      </c>
      <c r="G57" s="1" t="n">
        <f aca="false">VLOOKUP(G53,$A$65:$D$82,4,0)</f>
        <v>0</v>
      </c>
      <c r="H57" s="1" t="n">
        <f aca="false">VLOOKUP(H53,$A$65:$D$82,4,0)</f>
        <v>0</v>
      </c>
      <c r="I57" s="1" t="n">
        <f aca="false">VLOOKUP(I53,$A$65:$D$82,4,0)</f>
        <v>0</v>
      </c>
      <c r="J57" s="1" t="n">
        <f aca="false">VLOOKUP(J53,$A$65:$D$82,4,0)</f>
        <v>0</v>
      </c>
      <c r="K57" s="1" t="n">
        <f aca="false">VLOOKUP(K53,$A$65:$D$82,4,0)</f>
        <v>0</v>
      </c>
      <c r="L57" s="1" t="n">
        <f aca="false">VLOOKUP(L53,$A$65:$D$82,4,0)</f>
        <v>0</v>
      </c>
      <c r="M57" s="1" t="n">
        <f aca="false">VLOOKUP(M53,$A$65:$D$82,4,0)</f>
        <v>0</v>
      </c>
      <c r="N57" s="1" t="n">
        <f aca="false">VLOOKUP(N53,$A$65:$D$82,4,0)</f>
        <v>0</v>
      </c>
      <c r="O57" s="1" t="n">
        <f aca="false">VLOOKUP(O53,$A$65:$D$82,4,0)</f>
        <v>0</v>
      </c>
      <c r="P57" s="1" t="n">
        <f aca="false">VLOOKUP(P53,$A$65:$D$82,4,0)</f>
        <v>0</v>
      </c>
      <c r="Q57" s="1" t="n">
        <f aca="false">VLOOKUP(Q53,$A$65:$D$82,4,0)</f>
        <v>0</v>
      </c>
      <c r="R57" s="1" t="n">
        <f aca="false">VLOOKUP(R53,$A$65:$D$82,4,0)</f>
        <v>0</v>
      </c>
      <c r="S57" s="1" t="n">
        <f aca="false">VLOOKUP(S53,$A$65:$D$82,4,0)</f>
        <v>0</v>
      </c>
    </row>
    <row r="58" customFormat="false" ht="13.5" hidden="true" customHeight="true" outlineLevel="0" collapsed="false">
      <c r="D58" s="81"/>
    </row>
    <row r="59" customFormat="false" ht="13.5" hidden="true" customHeight="true" outlineLevel="0" collapsed="false">
      <c r="B59" s="1" t="n">
        <f aca="false">Q10</f>
        <v>0</v>
      </c>
      <c r="C59" s="1" t="n">
        <f aca="false">IF(B59=18,1,B59+1)</f>
        <v>1</v>
      </c>
      <c r="D59" s="81" t="n">
        <f aca="false">IF(C59=18,1,C59+1)</f>
        <v>2</v>
      </c>
      <c r="E59" s="1" t="n">
        <f aca="false">IF(D59=18,1,D59+1)</f>
        <v>3</v>
      </c>
      <c r="F59" s="1" t="n">
        <f aca="false">IF(E59=18,1,E59+1)</f>
        <v>4</v>
      </c>
      <c r="G59" s="1" t="n">
        <f aca="false">IF(F59=18,1,F59+1)</f>
        <v>5</v>
      </c>
      <c r="H59" s="1" t="n">
        <f aca="false">IF(G59=18,1,G59+1)</f>
        <v>6</v>
      </c>
      <c r="I59" s="1" t="n">
        <f aca="false">IF(H59=18,1,H59+1)</f>
        <v>7</v>
      </c>
      <c r="J59" s="1" t="n">
        <f aca="false">IF(I59=18,1,I59+1)</f>
        <v>8</v>
      </c>
      <c r="K59" s="1" t="n">
        <f aca="false">IF(J59=18,1,J59+1)</f>
        <v>9</v>
      </c>
      <c r="L59" s="1" t="n">
        <f aca="false">IF(K59=18,1,K59+1)</f>
        <v>10</v>
      </c>
      <c r="M59" s="1" t="n">
        <f aca="false">IF(L59=18,1,L59+1)</f>
        <v>11</v>
      </c>
      <c r="N59" s="1" t="n">
        <f aca="false">IF(M59=18,1,M59+1)</f>
        <v>12</v>
      </c>
      <c r="O59" s="1" t="n">
        <f aca="false">IF(N59=18,1,N59+1)</f>
        <v>13</v>
      </c>
      <c r="P59" s="1" t="n">
        <f aca="false">IF(O59=18,1,O59+1)</f>
        <v>14</v>
      </c>
      <c r="Q59" s="1" t="n">
        <f aca="false">IF(P59=18,1,P59+1)</f>
        <v>15</v>
      </c>
      <c r="R59" s="1" t="n">
        <f aca="false">IF(Q59=18,1,Q59+1)</f>
        <v>16</v>
      </c>
      <c r="S59" s="1" t="n">
        <f aca="false">IF(R59=18,1,R59+1)</f>
        <v>17</v>
      </c>
    </row>
    <row r="60" customFormat="false" ht="13.5" hidden="true" customHeight="true" outlineLevel="0" collapsed="false">
      <c r="B60" s="1" t="e">
        <f aca="false">VLOOKUP(B59,$A$62:$E$82,5,0)</f>
        <v>#N/A</v>
      </c>
      <c r="C60" s="1" t="n">
        <f aca="false">VLOOKUP(C59,$A$62:$E$82,5,0)</f>
        <v>0</v>
      </c>
      <c r="D60" s="1" t="n">
        <f aca="false">VLOOKUP(D59,$A$62:$E$82,5,0)</f>
        <v>0</v>
      </c>
      <c r="E60" s="1" t="n">
        <f aca="false">VLOOKUP(E59,$A$62:$E$82,5,0)</f>
        <v>0</v>
      </c>
      <c r="F60" s="1" t="n">
        <f aca="false">VLOOKUP(F59,$A$62:$E$82,5,0)</f>
        <v>0</v>
      </c>
      <c r="G60" s="1" t="n">
        <f aca="false">VLOOKUP(G59,$A$62:$E$82,5,0)</f>
        <v>0</v>
      </c>
      <c r="H60" s="1" t="n">
        <f aca="false">VLOOKUP(H59,$A$62:$E$82,5,0)</f>
        <v>0</v>
      </c>
      <c r="I60" s="1" t="n">
        <f aca="false">VLOOKUP(I59,$A$62:$E$82,5,0)</f>
        <v>0</v>
      </c>
      <c r="J60" s="1" t="n">
        <f aca="false">VLOOKUP(J59,$A$62:$E$82,5,0)</f>
        <v>0</v>
      </c>
      <c r="K60" s="1" t="n">
        <f aca="false">VLOOKUP(K59,$A$62:$E$82,5,0)</f>
        <v>0</v>
      </c>
      <c r="L60" s="1" t="n">
        <f aca="false">VLOOKUP(L59,$A$62:$E$82,5,0)</f>
        <v>0</v>
      </c>
      <c r="M60" s="1" t="n">
        <f aca="false">VLOOKUP(M59,$A$62:$E$82,5,0)</f>
        <v>0</v>
      </c>
      <c r="N60" s="1" t="n">
        <f aca="false">VLOOKUP(N59,$A$62:$E$82,5,0)</f>
        <v>0</v>
      </c>
      <c r="O60" s="1" t="n">
        <f aca="false">VLOOKUP(O59,$A$62:$E$82,5,0)</f>
        <v>0</v>
      </c>
      <c r="P60" s="1" t="n">
        <f aca="false">VLOOKUP(P59,$A$62:$E$82,5,0)</f>
        <v>0</v>
      </c>
      <c r="Q60" s="1" t="n">
        <f aca="false">VLOOKUP(Q59,$A$62:$E$82,5,0)</f>
        <v>0</v>
      </c>
      <c r="R60" s="1" t="n">
        <f aca="false">VLOOKUP(R59,$A$62:$E$82,5,0)</f>
        <v>0</v>
      </c>
      <c r="S60" s="1" t="n">
        <f aca="false">VLOOKUP(S59,$A$62:$E$82,5,0)</f>
        <v>0</v>
      </c>
    </row>
    <row r="61" customFormat="false" ht="13.5" hidden="true" customHeight="true" outlineLevel="0" collapsed="false">
      <c r="B61" s="1" t="e">
        <f aca="false">VLOOKUP(B59,$A$65:$D$82,2,0)</f>
        <v>#N/A</v>
      </c>
      <c r="C61" s="1" t="n">
        <f aca="false">VLOOKUP(C59,$A$65:$D$82,2,0)</f>
        <v>0</v>
      </c>
      <c r="D61" s="81" t="n">
        <f aca="false">VLOOKUP(D59,$A$65:$D$82,2,0)</f>
        <v>0</v>
      </c>
      <c r="E61" s="1" t="n">
        <f aca="false">VLOOKUP(E59,$A$65:$D$82,2,0)</f>
        <v>0</v>
      </c>
      <c r="F61" s="1" t="n">
        <f aca="false">VLOOKUP(F59,$A$65:$D$82,2,0)</f>
        <v>0</v>
      </c>
      <c r="G61" s="1" t="n">
        <f aca="false">VLOOKUP(G59,$A$65:$D$82,2,0)</f>
        <v>0</v>
      </c>
      <c r="H61" s="1" t="n">
        <f aca="false">VLOOKUP(H59,$A$65:$D$82,2,0)</f>
        <v>0</v>
      </c>
      <c r="I61" s="1" t="n">
        <f aca="false">VLOOKUP(I59,$A$65:$D$82,2,0)</f>
        <v>0</v>
      </c>
      <c r="J61" s="1" t="n">
        <f aca="false">VLOOKUP(J59,$A$65:$D$82,2,0)</f>
        <v>0</v>
      </c>
      <c r="K61" s="1" t="n">
        <f aca="false">VLOOKUP(K59,$A$65:$D$82,2,0)</f>
        <v>0</v>
      </c>
      <c r="L61" s="1" t="n">
        <f aca="false">VLOOKUP(L59,$A$65:$D$82,2,0)</f>
        <v>0</v>
      </c>
      <c r="M61" s="1" t="n">
        <f aca="false">VLOOKUP(M59,$A$65:$D$82,2,0)</f>
        <v>0</v>
      </c>
      <c r="N61" s="1" t="n">
        <f aca="false">VLOOKUP(N59,$A$65:$D$82,2,0)</f>
        <v>0</v>
      </c>
      <c r="O61" s="1" t="n">
        <f aca="false">VLOOKUP(O59,$A$65:$D$82,2,0)</f>
        <v>0</v>
      </c>
      <c r="P61" s="1" t="n">
        <f aca="false">VLOOKUP(P59,$A$65:$D$82,2,0)</f>
        <v>0</v>
      </c>
      <c r="Q61" s="1" t="n">
        <f aca="false">VLOOKUP(Q59,$A$65:$D$82,2,0)</f>
        <v>0</v>
      </c>
      <c r="R61" s="1" t="n">
        <f aca="false">VLOOKUP(R59,$A$65:$D$82,2,0)</f>
        <v>0</v>
      </c>
      <c r="S61" s="1" t="n">
        <f aca="false">VLOOKUP(S59,$A$65:$D$82,2,0)</f>
        <v>0</v>
      </c>
    </row>
    <row r="62" customFormat="false" ht="13.5" hidden="true" customHeight="true" outlineLevel="0" collapsed="false">
      <c r="B62" s="1" t="e">
        <f aca="false">VLOOKUP(B59,$A$65:$D$82,3,0)</f>
        <v>#N/A</v>
      </c>
      <c r="C62" s="1" t="n">
        <f aca="false">VLOOKUP(C59,$A$65:$D$82,3,0)</f>
        <v>0</v>
      </c>
      <c r="D62" s="81" t="n">
        <f aca="false">VLOOKUP(D59,$A$65:$D$82,3,0)</f>
        <v>0</v>
      </c>
      <c r="E62" s="1" t="n">
        <f aca="false">VLOOKUP(E59,$A$65:$D$82,3,0)</f>
        <v>0</v>
      </c>
      <c r="F62" s="1" t="n">
        <f aca="false">VLOOKUP(F59,$A$65:$D$82,3,0)</f>
        <v>0</v>
      </c>
      <c r="G62" s="1" t="n">
        <f aca="false">VLOOKUP(G59,$A$65:$D$82,3,0)</f>
        <v>0</v>
      </c>
      <c r="H62" s="1" t="n">
        <f aca="false">VLOOKUP(H59,$A$65:$D$82,3,0)</f>
        <v>0</v>
      </c>
      <c r="I62" s="1" t="n">
        <f aca="false">VLOOKUP(I59,$A$65:$D$82,3,0)</f>
        <v>0</v>
      </c>
      <c r="J62" s="1" t="n">
        <f aca="false">VLOOKUP(J59,$A$65:$D$82,3,0)</f>
        <v>0</v>
      </c>
      <c r="K62" s="1" t="n">
        <f aca="false">VLOOKUP(K59,$A$65:$D$82,3,0)</f>
        <v>0</v>
      </c>
      <c r="L62" s="1" t="n">
        <f aca="false">VLOOKUP(L59,$A$65:$D$82,3,0)</f>
        <v>0</v>
      </c>
      <c r="M62" s="1" t="n">
        <f aca="false">VLOOKUP(M59,$A$65:$D$82,3,0)</f>
        <v>0</v>
      </c>
      <c r="N62" s="1" t="n">
        <f aca="false">VLOOKUP(N59,$A$65:$D$82,3,0)</f>
        <v>0</v>
      </c>
      <c r="O62" s="1" t="n">
        <f aca="false">VLOOKUP(O59,$A$65:$D$82,3,0)</f>
        <v>0</v>
      </c>
      <c r="P62" s="1" t="n">
        <f aca="false">VLOOKUP(P59,$A$65:$D$82,3,0)</f>
        <v>0</v>
      </c>
      <c r="Q62" s="1" t="n">
        <f aca="false">VLOOKUP(Q59,$A$65:$D$82,3,0)</f>
        <v>0</v>
      </c>
      <c r="R62" s="1" t="n">
        <f aca="false">VLOOKUP(R59,$A$65:$D$82,3,0)</f>
        <v>0</v>
      </c>
      <c r="S62" s="1" t="n">
        <f aca="false">VLOOKUP(S59,$A$65:$D$82,3,0)</f>
        <v>0</v>
      </c>
    </row>
    <row r="63" customFormat="false" ht="13.5" hidden="true" customHeight="true" outlineLevel="0" collapsed="false">
      <c r="B63" s="1" t="e">
        <f aca="false">VLOOKUP(B59,$A$65:$D$82,4,0)</f>
        <v>#N/A</v>
      </c>
      <c r="C63" s="1" t="n">
        <f aca="false">VLOOKUP(C59,$A$65:$D$82,4,0)</f>
        <v>0</v>
      </c>
      <c r="D63" s="81" t="n">
        <f aca="false">VLOOKUP(D59,$A$65:$D$82,4,0)</f>
        <v>0</v>
      </c>
      <c r="E63" s="1" t="n">
        <f aca="false">VLOOKUP(E59,$A$65:$D$82,4,0)</f>
        <v>0</v>
      </c>
      <c r="F63" s="1" t="n">
        <f aca="false">VLOOKUP(F59,$A$65:$D$82,4,0)</f>
        <v>0</v>
      </c>
      <c r="G63" s="1" t="n">
        <f aca="false">VLOOKUP(G59,$A$65:$D$82,4,0)</f>
        <v>0</v>
      </c>
      <c r="H63" s="1" t="n">
        <f aca="false">VLOOKUP(H59,$A$65:$D$82,4,0)</f>
        <v>0</v>
      </c>
      <c r="I63" s="1" t="n">
        <f aca="false">VLOOKUP(I59,$A$65:$D$82,4,0)</f>
        <v>0</v>
      </c>
      <c r="J63" s="1" t="n">
        <f aca="false">VLOOKUP(J59,$A$65:$D$82,4,0)</f>
        <v>0</v>
      </c>
      <c r="K63" s="1" t="n">
        <f aca="false">VLOOKUP(K59,$A$65:$D$82,4,0)</f>
        <v>0</v>
      </c>
      <c r="L63" s="1" t="n">
        <f aca="false">VLOOKUP(L59,$A$65:$D$82,4,0)</f>
        <v>0</v>
      </c>
      <c r="M63" s="1" t="n">
        <f aca="false">VLOOKUP(M59,$A$65:$D$82,4,0)</f>
        <v>0</v>
      </c>
      <c r="N63" s="1" t="n">
        <f aca="false">VLOOKUP(N59,$A$65:$D$82,4,0)</f>
        <v>0</v>
      </c>
      <c r="O63" s="1" t="n">
        <f aca="false">VLOOKUP(O59,$A$65:$D$82,4,0)</f>
        <v>0</v>
      </c>
      <c r="P63" s="1" t="n">
        <f aca="false">VLOOKUP(P59,$A$65:$D$82,4,0)</f>
        <v>0</v>
      </c>
      <c r="Q63" s="1" t="n">
        <f aca="false">VLOOKUP(Q59,$A$65:$D$82,4,0)</f>
        <v>0</v>
      </c>
      <c r="R63" s="1" t="n">
        <f aca="false">VLOOKUP(R59,$A$65:$D$82,4,0)</f>
        <v>0</v>
      </c>
      <c r="S63" s="1" t="n">
        <f aca="false">VLOOKUP(S59,$A$65:$D$82,4,0)</f>
        <v>0</v>
      </c>
    </row>
    <row r="64" customFormat="false" ht="13.5" hidden="true" customHeight="true" outlineLevel="0" collapsed="false"/>
    <row r="65" customFormat="false" ht="13.5" hidden="true" customHeight="true" outlineLevel="0" collapsed="false">
      <c r="A65" s="1" t="n">
        <f aca="false">B3</f>
        <v>1</v>
      </c>
      <c r="B65" s="1" t="n">
        <f aca="false">B5</f>
        <v>0</v>
      </c>
      <c r="C65" s="1" t="n">
        <f aca="false">B6</f>
        <v>0</v>
      </c>
      <c r="D65" s="1" t="n">
        <f aca="false">B7</f>
        <v>0</v>
      </c>
      <c r="E65" s="1" t="n">
        <f aca="false">B4</f>
        <v>0</v>
      </c>
    </row>
    <row r="66" customFormat="false" ht="13.5" hidden="true" customHeight="true" outlineLevel="0" collapsed="false">
      <c r="A66" s="1" t="n">
        <f aca="false">C3</f>
        <v>2</v>
      </c>
      <c r="B66" s="1" t="n">
        <f aca="false">C5</f>
        <v>0</v>
      </c>
      <c r="C66" s="1" t="n">
        <f aca="false">C6</f>
        <v>0</v>
      </c>
      <c r="D66" s="1" t="n">
        <f aca="false">C7</f>
        <v>0</v>
      </c>
      <c r="E66" s="1" t="n">
        <f aca="false">C4</f>
        <v>0</v>
      </c>
    </row>
    <row r="67" customFormat="false" ht="13.5" hidden="true" customHeight="true" outlineLevel="0" collapsed="false">
      <c r="A67" s="1" t="n">
        <f aca="false">D3</f>
        <v>3</v>
      </c>
      <c r="B67" s="1" t="n">
        <f aca="false">D5</f>
        <v>0</v>
      </c>
      <c r="C67" s="1" t="n">
        <f aca="false">D6</f>
        <v>0</v>
      </c>
      <c r="D67" s="1" t="n">
        <f aca="false">D7</f>
        <v>0</v>
      </c>
      <c r="E67" s="1" t="n">
        <f aca="false">D4</f>
        <v>0</v>
      </c>
    </row>
    <row r="68" customFormat="false" ht="13.5" hidden="true" customHeight="true" outlineLevel="0" collapsed="false">
      <c r="A68" s="1" t="n">
        <f aca="false">E3</f>
        <v>4</v>
      </c>
      <c r="B68" s="1" t="n">
        <f aca="false">E5</f>
        <v>0</v>
      </c>
      <c r="C68" s="1" t="n">
        <f aca="false">E6</f>
        <v>0</v>
      </c>
      <c r="D68" s="1" t="n">
        <f aca="false">E7</f>
        <v>0</v>
      </c>
      <c r="E68" s="1" t="n">
        <f aca="false">E4</f>
        <v>0</v>
      </c>
    </row>
    <row r="69" customFormat="false" ht="13.5" hidden="true" customHeight="true" outlineLevel="0" collapsed="false">
      <c r="A69" s="1" t="n">
        <f aca="false">F3</f>
        <v>5</v>
      </c>
      <c r="B69" s="1" t="n">
        <f aca="false">F5</f>
        <v>0</v>
      </c>
      <c r="C69" s="1" t="n">
        <f aca="false">F6</f>
        <v>0</v>
      </c>
      <c r="D69" s="1" t="n">
        <f aca="false">F7</f>
        <v>0</v>
      </c>
      <c r="E69" s="1" t="n">
        <f aca="false">F4</f>
        <v>0</v>
      </c>
    </row>
    <row r="70" customFormat="false" ht="13.5" hidden="true" customHeight="true" outlineLevel="0" collapsed="false">
      <c r="A70" s="1" t="n">
        <f aca="false">G3</f>
        <v>6</v>
      </c>
      <c r="B70" s="1" t="n">
        <f aca="false">G5</f>
        <v>0</v>
      </c>
      <c r="C70" s="1" t="n">
        <f aca="false">G6</f>
        <v>0</v>
      </c>
      <c r="D70" s="1" t="n">
        <f aca="false">G7</f>
        <v>0</v>
      </c>
      <c r="E70" s="1" t="n">
        <f aca="false">G4</f>
        <v>0</v>
      </c>
    </row>
    <row r="71" customFormat="false" ht="13.5" hidden="true" customHeight="true" outlineLevel="0" collapsed="false">
      <c r="A71" s="1" t="n">
        <f aca="false">H3</f>
        <v>7</v>
      </c>
      <c r="B71" s="1" t="n">
        <f aca="false">H5</f>
        <v>0</v>
      </c>
      <c r="C71" s="1" t="n">
        <f aca="false">H6</f>
        <v>0</v>
      </c>
      <c r="D71" s="1" t="n">
        <f aca="false">H7</f>
        <v>0</v>
      </c>
      <c r="E71" s="1" t="n">
        <f aca="false">H4</f>
        <v>0</v>
      </c>
    </row>
    <row r="72" customFormat="false" ht="13.5" hidden="true" customHeight="true" outlineLevel="0" collapsed="false">
      <c r="A72" s="1" t="n">
        <f aca="false">I3</f>
        <v>8</v>
      </c>
      <c r="B72" s="1" t="n">
        <f aca="false">I5</f>
        <v>0</v>
      </c>
      <c r="C72" s="1" t="n">
        <f aca="false">I6</f>
        <v>0</v>
      </c>
      <c r="D72" s="1" t="n">
        <f aca="false">I7</f>
        <v>0</v>
      </c>
      <c r="E72" s="1" t="n">
        <f aca="false">I4</f>
        <v>0</v>
      </c>
    </row>
    <row r="73" customFormat="false" ht="13.5" hidden="true" customHeight="true" outlineLevel="0" collapsed="false">
      <c r="A73" s="1" t="n">
        <f aca="false">J3</f>
        <v>9</v>
      </c>
      <c r="B73" s="1" t="n">
        <f aca="false">J5</f>
        <v>0</v>
      </c>
      <c r="C73" s="1" t="n">
        <f aca="false">J6</f>
        <v>0</v>
      </c>
      <c r="D73" s="1" t="n">
        <f aca="false">J7</f>
        <v>0</v>
      </c>
      <c r="E73" s="1" t="n">
        <f aca="false">J4</f>
        <v>0</v>
      </c>
    </row>
    <row r="74" customFormat="false" ht="13.5" hidden="true" customHeight="true" outlineLevel="0" collapsed="false">
      <c r="A74" s="1" t="n">
        <f aca="false">K3</f>
        <v>10</v>
      </c>
      <c r="B74" s="1" t="n">
        <f aca="false">K5</f>
        <v>0</v>
      </c>
      <c r="C74" s="1" t="n">
        <f aca="false">K6</f>
        <v>0</v>
      </c>
      <c r="D74" s="1" t="n">
        <f aca="false">K7</f>
        <v>0</v>
      </c>
      <c r="E74" s="1" t="n">
        <f aca="false">K4</f>
        <v>0</v>
      </c>
    </row>
    <row r="75" customFormat="false" ht="13.5" hidden="true" customHeight="true" outlineLevel="0" collapsed="false">
      <c r="A75" s="1" t="n">
        <f aca="false">L3</f>
        <v>11</v>
      </c>
      <c r="B75" s="1" t="n">
        <f aca="false">L5</f>
        <v>0</v>
      </c>
      <c r="C75" s="1" t="n">
        <f aca="false">L6</f>
        <v>0</v>
      </c>
      <c r="D75" s="1" t="n">
        <f aca="false">L7</f>
        <v>0</v>
      </c>
      <c r="E75" s="1" t="n">
        <f aca="false">L4</f>
        <v>0</v>
      </c>
    </row>
    <row r="76" customFormat="false" ht="13.5" hidden="true" customHeight="true" outlineLevel="0" collapsed="false">
      <c r="A76" s="1" t="n">
        <f aca="false">M3</f>
        <v>12</v>
      </c>
      <c r="B76" s="1" t="n">
        <f aca="false">M5</f>
        <v>0</v>
      </c>
      <c r="C76" s="1" t="n">
        <f aca="false">M6</f>
        <v>0</v>
      </c>
      <c r="D76" s="1" t="n">
        <f aca="false">M7</f>
        <v>0</v>
      </c>
      <c r="E76" s="1" t="n">
        <f aca="false">M4</f>
        <v>0</v>
      </c>
    </row>
    <row r="77" customFormat="false" ht="13.5" hidden="true" customHeight="true" outlineLevel="0" collapsed="false">
      <c r="A77" s="1" t="n">
        <f aca="false">N3</f>
        <v>13</v>
      </c>
      <c r="B77" s="1" t="n">
        <f aca="false">N5</f>
        <v>0</v>
      </c>
      <c r="C77" s="1" t="n">
        <f aca="false">N6</f>
        <v>0</v>
      </c>
      <c r="D77" s="1" t="n">
        <f aca="false">N7</f>
        <v>0</v>
      </c>
      <c r="E77" s="1" t="n">
        <f aca="false">N4</f>
        <v>0</v>
      </c>
    </row>
    <row r="78" customFormat="false" ht="13.5" hidden="true" customHeight="true" outlineLevel="0" collapsed="false">
      <c r="A78" s="1" t="n">
        <f aca="false">O3</f>
        <v>14</v>
      </c>
      <c r="B78" s="1" t="n">
        <f aca="false">O5</f>
        <v>0</v>
      </c>
      <c r="C78" s="1" t="n">
        <f aca="false">O6</f>
        <v>0</v>
      </c>
      <c r="D78" s="1" t="n">
        <f aca="false">O7</f>
        <v>0</v>
      </c>
      <c r="E78" s="1" t="n">
        <f aca="false">O4</f>
        <v>0</v>
      </c>
    </row>
    <row r="79" customFormat="false" ht="13.5" hidden="true" customHeight="true" outlineLevel="0" collapsed="false">
      <c r="A79" s="1" t="n">
        <f aca="false">P3</f>
        <v>15</v>
      </c>
      <c r="B79" s="1" t="n">
        <f aca="false">P5</f>
        <v>0</v>
      </c>
      <c r="C79" s="1" t="n">
        <f aca="false">P6</f>
        <v>0</v>
      </c>
      <c r="D79" s="1" t="n">
        <f aca="false">P7</f>
        <v>0</v>
      </c>
      <c r="E79" s="1" t="n">
        <f aca="false">P4</f>
        <v>0</v>
      </c>
    </row>
    <row r="80" customFormat="false" ht="13.5" hidden="true" customHeight="true" outlineLevel="0" collapsed="false">
      <c r="A80" s="1" t="n">
        <f aca="false">Q3</f>
        <v>16</v>
      </c>
      <c r="B80" s="1" t="n">
        <f aca="false">Q5</f>
        <v>0</v>
      </c>
      <c r="C80" s="1" t="n">
        <f aca="false">Q6</f>
        <v>0</v>
      </c>
      <c r="D80" s="1" t="n">
        <f aca="false">Q7</f>
        <v>0</v>
      </c>
      <c r="E80" s="1" t="n">
        <f aca="false">Q4</f>
        <v>0</v>
      </c>
    </row>
    <row r="81" customFormat="false" ht="13.5" hidden="true" customHeight="true" outlineLevel="0" collapsed="false">
      <c r="A81" s="1" t="n">
        <f aca="false">R3</f>
        <v>17</v>
      </c>
      <c r="B81" s="1" t="n">
        <f aca="false">R5</f>
        <v>0</v>
      </c>
      <c r="C81" s="1" t="n">
        <f aca="false">R6</f>
        <v>0</v>
      </c>
      <c r="D81" s="1" t="n">
        <f aca="false">R7</f>
        <v>0</v>
      </c>
      <c r="E81" s="1" t="n">
        <f aca="false">R4</f>
        <v>0</v>
      </c>
    </row>
    <row r="82" customFormat="false" ht="13.5" hidden="true" customHeight="true" outlineLevel="0" collapsed="false">
      <c r="A82" s="1" t="n">
        <f aca="false">S3</f>
        <v>18</v>
      </c>
      <c r="B82" s="1" t="n">
        <f aca="false">S5</f>
        <v>0</v>
      </c>
      <c r="C82" s="1" t="n">
        <f aca="false">S6</f>
        <v>0</v>
      </c>
      <c r="D82" s="1" t="n">
        <f aca="false">S7</f>
        <v>0</v>
      </c>
      <c r="E82" s="1" t="n">
        <f aca="false">S4</f>
        <v>0</v>
      </c>
    </row>
    <row r="83" customFormat="false" ht="15.8" hidden="true" customHeight="false" outlineLevel="0" collapsed="false"/>
    <row r="84" customFormat="false" ht="15.8" hidden="false" customHeight="false" outlineLevel="0" collapsed="false"/>
    <row r="85" customFormat="false" ht="15.8" hidden="false" customHeight="false" outlineLevel="0" collapsed="false">
      <c r="P85" s="3"/>
      <c r="Q85" s="3"/>
      <c r="R85" s="3"/>
      <c r="S85" s="3"/>
      <c r="T85" s="3"/>
    </row>
    <row r="86" customFormat="false" ht="15.8" hidden="false" customHeight="false" outlineLevel="0" collapsed="false">
      <c r="P86" s="3"/>
      <c r="Q86" s="3"/>
      <c r="R86" s="3"/>
      <c r="S86" s="3"/>
      <c r="T86" s="3"/>
    </row>
    <row r="87" customFormat="false" ht="15.8" hidden="false" customHeight="false" outlineLevel="0" collapsed="false">
      <c r="P87" s="3"/>
      <c r="Q87" s="3"/>
      <c r="R87" s="3"/>
      <c r="S87" s="3"/>
      <c r="T87" s="3"/>
    </row>
    <row r="88" customFormat="false" ht="15.8" hidden="false" customHeight="false" outlineLevel="0" collapsed="false">
      <c r="P88" s="3"/>
      <c r="Q88" s="3"/>
      <c r="R88" s="3"/>
      <c r="S88" s="3"/>
      <c r="T88" s="3"/>
    </row>
  </sheetData>
  <sheetProtection sheet="true" objects="true" scenarios="true"/>
  <mergeCells count="75">
    <mergeCell ref="A1:B1"/>
    <mergeCell ref="C1:H1"/>
    <mergeCell ref="I1:L1"/>
    <mergeCell ref="M1:S1"/>
    <mergeCell ref="D2:I2"/>
    <mergeCell ref="J2:R2"/>
    <mergeCell ref="E9:G9"/>
    <mergeCell ref="H9:J9"/>
    <mergeCell ref="K9:M9"/>
    <mergeCell ref="N9:P9"/>
    <mergeCell ref="Q9:S9"/>
    <mergeCell ref="C10:D10"/>
    <mergeCell ref="E10:G10"/>
    <mergeCell ref="H10:J10"/>
    <mergeCell ref="K10:M10"/>
    <mergeCell ref="N10:P10"/>
    <mergeCell ref="Q10:S10"/>
    <mergeCell ref="C12:D12"/>
    <mergeCell ref="F12:G12"/>
    <mergeCell ref="H12:J12"/>
    <mergeCell ref="K12:L12"/>
    <mergeCell ref="M12:Q12"/>
    <mergeCell ref="R12:S12"/>
    <mergeCell ref="C14:J14"/>
    <mergeCell ref="L14:S14"/>
    <mergeCell ref="A16:A26"/>
    <mergeCell ref="C16:E16"/>
    <mergeCell ref="F16:H16"/>
    <mergeCell ref="L16:N16"/>
    <mergeCell ref="O16:Q16"/>
    <mergeCell ref="C17:E17"/>
    <mergeCell ref="F17:H17"/>
    <mergeCell ref="L17:N17"/>
    <mergeCell ref="O17:Q17"/>
    <mergeCell ref="C18:E18"/>
    <mergeCell ref="F18:H18"/>
    <mergeCell ref="L18:N18"/>
    <mergeCell ref="O18:Q18"/>
    <mergeCell ref="C19:E19"/>
    <mergeCell ref="F19:H19"/>
    <mergeCell ref="L19:N19"/>
    <mergeCell ref="O19:Q19"/>
    <mergeCell ref="C20:E20"/>
    <mergeCell ref="F20:H20"/>
    <mergeCell ref="L20:N20"/>
    <mergeCell ref="O20:Q20"/>
    <mergeCell ref="C21:E21"/>
    <mergeCell ref="F21:H21"/>
    <mergeCell ref="L21:N21"/>
    <mergeCell ref="O21:Q21"/>
    <mergeCell ref="C22:E22"/>
    <mergeCell ref="F22:H22"/>
    <mergeCell ref="L22:N22"/>
    <mergeCell ref="O22:Q22"/>
    <mergeCell ref="C23:E23"/>
    <mergeCell ref="F23:H23"/>
    <mergeCell ref="L23:N23"/>
    <mergeCell ref="O23:Q23"/>
    <mergeCell ref="C24:E24"/>
    <mergeCell ref="F24:H24"/>
    <mergeCell ref="L24:N24"/>
    <mergeCell ref="O24:Q24"/>
    <mergeCell ref="C25:E25"/>
    <mergeCell ref="F25:H25"/>
    <mergeCell ref="L25:N25"/>
    <mergeCell ref="O25:Q25"/>
    <mergeCell ref="C26:E26"/>
    <mergeCell ref="F26:H26"/>
    <mergeCell ref="L26:N26"/>
    <mergeCell ref="O26:Q26"/>
    <mergeCell ref="C28:S28"/>
    <mergeCell ref="C29:S29"/>
    <mergeCell ref="C30:S30"/>
    <mergeCell ref="C31:S31"/>
    <mergeCell ref="C32:S32"/>
  </mergeCells>
  <dataValidations count="2">
    <dataValidation allowBlank="true" errorStyle="stop" operator="equal" showDropDown="false" showErrorMessage="true" showInputMessage="false" sqref="J17:J26" type="list">
      <formula1>"H,D"</formula1>
      <formula2>0</formula2>
    </dataValidation>
    <dataValidation allowBlank="true" errorStyle="stop" operator="equal" showDropDown="false" showErrorMessage="true" showInputMessage="false" sqref="S17:S26" type="list">
      <formula1>"H,D"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39"/>
  <sheetViews>
    <sheetView showFormulas="false" showGridLines="true" showRowColHeaders="true" showZeros="true" rightToLeft="false" tabSelected="false" showOutlineSymbols="true" defaultGridColor="true" view="normal" topLeftCell="B1" colorId="64" zoomScale="62" zoomScaleNormal="62" zoomScalePageLayoutView="100" workbookViewId="0">
      <selection pane="topLeft" activeCell="D10" activeCellId="0" sqref="D10"/>
    </sheetView>
  </sheetViews>
  <sheetFormatPr defaultColWidth="11.47265625" defaultRowHeight="14.05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22.64"/>
    <col collapsed="false" customWidth="true" hidden="false" outlineLevel="0" max="3" min="3" style="1" width="24.82"/>
    <col collapsed="false" customWidth="true" hidden="false" outlineLevel="0" max="4" min="4" style="1" width="22.8"/>
    <col collapsed="false" customWidth="true" hidden="false" outlineLevel="0" max="5" min="5" style="1" width="3.64"/>
    <col collapsed="false" customWidth="true" hidden="false" outlineLevel="0" max="15" min="6" style="1" width="9.73"/>
    <col collapsed="false" customWidth="true" hidden="false" outlineLevel="0" max="16" min="16" style="1" width="12.56"/>
    <col collapsed="false" customWidth="true" hidden="false" outlineLevel="0" max="17" min="17" style="1" width="3.64"/>
    <col collapsed="false" customWidth="false" hidden="true" outlineLevel="0" max="26" min="18" style="1" width="11.47"/>
    <col collapsed="false" customWidth="false" hidden="false" outlineLevel="0" max="257" min="27" style="3" width="11.47"/>
  </cols>
  <sheetData>
    <row r="1" customFormat="false" ht="36" hidden="false" customHeight="true" outlineLevel="0" collapsed="false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customFormat="false" ht="13.5" hidden="false" customHeight="true" outlineLevel="0" collapsed="false">
      <c r="A2" s="83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84"/>
    </row>
    <row r="3" s="89" customFormat="true" ht="29.25" hidden="false" customHeight="true" outlineLevel="0" collapsed="false">
      <c r="A3" s="85"/>
      <c r="B3" s="86" t="n">
        <f aca="false">Donnees!M12</f>
        <v>0</v>
      </c>
      <c r="C3" s="86"/>
      <c r="D3" s="86"/>
      <c r="E3" s="86"/>
      <c r="F3" s="86"/>
      <c r="G3" s="87" t="n">
        <f aca="false">Donnees!C14</f>
        <v>0</v>
      </c>
      <c r="H3" s="87"/>
      <c r="I3" s="87"/>
      <c r="J3" s="87"/>
      <c r="K3" s="88" t="s">
        <v>39</v>
      </c>
      <c r="L3" s="88"/>
      <c r="M3" s="87" t="n">
        <f aca="false">Donnees!L14</f>
        <v>0</v>
      </c>
      <c r="N3" s="87"/>
      <c r="O3" s="87"/>
      <c r="P3" s="87"/>
      <c r="Q3" s="84"/>
      <c r="R3" s="1"/>
      <c r="S3" s="1"/>
      <c r="T3" s="1"/>
      <c r="U3" s="1"/>
      <c r="V3" s="1"/>
      <c r="W3" s="1"/>
      <c r="X3" s="1"/>
      <c r="Y3" s="1"/>
      <c r="Z3" s="1"/>
    </row>
    <row r="4" customFormat="false" ht="18.75" hidden="false" customHeight="true" outlineLevel="0" collapsed="false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2"/>
    </row>
    <row r="5" customFormat="false" ht="39.75" hidden="false" customHeight="true" outlineLevel="0" collapsed="false">
      <c r="A5" s="93" t="n">
        <v>1</v>
      </c>
      <c r="B5" s="40"/>
      <c r="C5" s="40"/>
      <c r="D5" s="40"/>
      <c r="E5" s="40"/>
      <c r="F5" s="94" t="s">
        <v>40</v>
      </c>
      <c r="G5" s="94"/>
      <c r="H5" s="94"/>
      <c r="I5" s="94"/>
      <c r="J5" s="95" t="n">
        <f aca="false">Donnees!J2</f>
        <v>0</v>
      </c>
      <c r="K5" s="95"/>
      <c r="L5" s="95"/>
      <c r="M5" s="95"/>
      <c r="N5" s="95"/>
      <c r="O5" s="95"/>
      <c r="P5" s="40"/>
      <c r="Q5" s="96"/>
    </row>
    <row r="6" customFormat="false" ht="16.5" hidden="false" customHeight="true" outlineLevel="0" collapsed="false">
      <c r="A6" s="97" t="s">
        <v>41</v>
      </c>
      <c r="I6" s="98"/>
      <c r="J6" s="40"/>
      <c r="K6" s="40"/>
      <c r="L6" s="40"/>
      <c r="M6" s="40"/>
      <c r="Q6" s="96"/>
    </row>
    <row r="7" customFormat="false" ht="24.75" hidden="false" customHeight="true" outlineLevel="0" collapsed="false">
      <c r="A7" s="97"/>
      <c r="B7" s="99" t="n">
        <f aca="true">INDIRECT(ADDRESS($A$5*2+15,3,1,,"Donnees"))</f>
        <v>0</v>
      </c>
      <c r="C7" s="99" t="n">
        <f aca="true">INDIRECT(ADDRESS($A$5*2+15,6,1,,"Donnees"))</f>
        <v>0</v>
      </c>
      <c r="D7" s="100" t="n">
        <f aca="true">INDIRECT(ADDRESS($A$5*2+15,9,1,,"Donnees"))</f>
        <v>0</v>
      </c>
      <c r="E7" s="101" t="n">
        <f aca="true">INDIRECT(ADDRESS($A$5*2+15,10,1,,"Donnees"))</f>
        <v>0</v>
      </c>
      <c r="F7" s="102" t="s">
        <v>4</v>
      </c>
      <c r="G7" s="103" t="n">
        <f aca="false">Donnees!B35</f>
        <v>0</v>
      </c>
      <c r="H7" s="103" t="n">
        <f aca="false">Donnees!C35</f>
        <v>1</v>
      </c>
      <c r="I7" s="103" t="n">
        <f aca="false">Donnees!D35</f>
        <v>2</v>
      </c>
      <c r="J7" s="103" t="n">
        <f aca="false">Donnees!E35</f>
        <v>3</v>
      </c>
      <c r="K7" s="103" t="n">
        <f aca="false">Donnees!F35</f>
        <v>4</v>
      </c>
      <c r="L7" s="103" t="n">
        <f aca="false">Donnees!G35</f>
        <v>5</v>
      </c>
      <c r="M7" s="103" t="n">
        <f aca="false">Donnees!H35</f>
        <v>6</v>
      </c>
      <c r="N7" s="103" t="n">
        <f aca="false">Donnees!I35</f>
        <v>7</v>
      </c>
      <c r="O7" s="103" t="n">
        <f aca="false">Donnees!J35</f>
        <v>8</v>
      </c>
      <c r="Q7" s="96"/>
    </row>
    <row r="8" customFormat="false" ht="24.75" hidden="false" customHeight="true" outlineLevel="0" collapsed="false">
      <c r="A8" s="97"/>
      <c r="B8" s="104" t="n">
        <f aca="true">INDIRECT(ADDRESS($A$5*2+16,3,1,,"Donnees"))</f>
        <v>0</v>
      </c>
      <c r="C8" s="104" t="n">
        <f aca="true">INDIRECT(ADDRESS($A$5*2+16,6,1,,"Donnees"))</f>
        <v>0</v>
      </c>
      <c r="D8" s="105" t="n">
        <f aca="true">INDIRECT(ADDRESS($A$5*2+16,9,1,,"Donnees"))</f>
        <v>0</v>
      </c>
      <c r="E8" s="106" t="n">
        <f aca="true">INDIRECT(ADDRESS($A$5*2+16,10,1,,"Donnees"))</f>
        <v>0</v>
      </c>
      <c r="F8" s="107" t="s">
        <v>5</v>
      </c>
      <c r="G8" s="108" t="e">
        <f aca="false">Donnees!B36</f>
        <v>#N/A</v>
      </c>
      <c r="H8" s="108" t="n">
        <f aca="false">Donnees!C36</f>
        <v>0</v>
      </c>
      <c r="I8" s="108" t="n">
        <f aca="false">Donnees!D36</f>
        <v>0</v>
      </c>
      <c r="J8" s="108" t="n">
        <f aca="false">Donnees!E36</f>
        <v>0</v>
      </c>
      <c r="K8" s="108" t="n">
        <f aca="false">Donnees!F36</f>
        <v>0</v>
      </c>
      <c r="L8" s="108" t="n">
        <f aca="false">Donnees!G36</f>
        <v>0</v>
      </c>
      <c r="M8" s="108" t="n">
        <f aca="false">Donnees!H36</f>
        <v>0</v>
      </c>
      <c r="N8" s="108" t="n">
        <f aca="false">Donnees!I36</f>
        <v>0</v>
      </c>
      <c r="O8" s="108" t="n">
        <f aca="false">Donnees!J36</f>
        <v>0</v>
      </c>
      <c r="Q8" s="96"/>
    </row>
    <row r="9" customFormat="false" ht="24.75" hidden="false" customHeight="true" outlineLevel="0" collapsed="false">
      <c r="A9" s="97"/>
      <c r="B9" s="109" t="n">
        <f aca="true">INDIRECT(ADDRESS($A$5*2+15,12,1,,"Donnees"))</f>
        <v>0</v>
      </c>
      <c r="C9" s="109" t="n">
        <f aca="true">INDIRECT(ADDRESS($A$5*2+15,15,1,,"Donnees"))</f>
        <v>0</v>
      </c>
      <c r="D9" s="110" t="n">
        <f aca="true">INDIRECT(ADDRESS($A$5*2+15,18,1,,"Donnees"))</f>
        <v>0</v>
      </c>
      <c r="E9" s="101" t="n">
        <f aca="true">INDIRECT(ADDRESS($A$5*2+15,19,1,,"Donnees"))</f>
        <v>0</v>
      </c>
      <c r="F9" s="111" t="s">
        <v>6</v>
      </c>
      <c r="G9" s="111" t="e">
        <f aca="false">Donnees!B37</f>
        <v>#N/A</v>
      </c>
      <c r="H9" s="111" t="n">
        <f aca="false">Donnees!C37</f>
        <v>0</v>
      </c>
      <c r="I9" s="111" t="n">
        <f aca="false">Donnees!D37</f>
        <v>0</v>
      </c>
      <c r="J9" s="111" t="n">
        <f aca="false">Donnees!E37</f>
        <v>0</v>
      </c>
      <c r="K9" s="111" t="n">
        <f aca="false">Donnees!F37</f>
        <v>0</v>
      </c>
      <c r="L9" s="111" t="n">
        <f aca="false">Donnees!G37</f>
        <v>0</v>
      </c>
      <c r="M9" s="111" t="n">
        <f aca="false">Donnees!H37</f>
        <v>0</v>
      </c>
      <c r="N9" s="111" t="n">
        <f aca="false">Donnees!I37</f>
        <v>0</v>
      </c>
      <c r="O9" s="111" t="n">
        <f aca="false">Donnees!J37</f>
        <v>0</v>
      </c>
      <c r="Q9" s="96"/>
    </row>
    <row r="10" customFormat="false" ht="24.75" hidden="false" customHeight="true" outlineLevel="0" collapsed="false">
      <c r="A10" s="97"/>
      <c r="B10" s="99" t="n">
        <f aca="true">INDIRECT(ADDRESS($A$5*2+16,12,1,,"Donnees"))</f>
        <v>0</v>
      </c>
      <c r="C10" s="99" t="n">
        <f aca="true">INDIRECT(ADDRESS($A$5*2+16,15,1,,"Donnees"))</f>
        <v>0</v>
      </c>
      <c r="D10" s="100" t="n">
        <f aca="true">INDIRECT(ADDRESS($A$5*2+16,18,1,,"Donnees"))</f>
        <v>0</v>
      </c>
      <c r="E10" s="101" t="n">
        <f aca="true">INDIRECT(ADDRESS($A$5*2+16,19,1,,"Donnees"))</f>
        <v>0</v>
      </c>
      <c r="F10" s="112" t="s">
        <v>7</v>
      </c>
      <c r="G10" s="112" t="e">
        <f aca="false">Donnees!B38</f>
        <v>#N/A</v>
      </c>
      <c r="H10" s="112" t="n">
        <f aca="false">Donnees!C38</f>
        <v>0</v>
      </c>
      <c r="I10" s="112" t="n">
        <f aca="false">Donnees!D38</f>
        <v>0</v>
      </c>
      <c r="J10" s="112" t="n">
        <f aca="false">Donnees!E38</f>
        <v>0</v>
      </c>
      <c r="K10" s="112" t="n">
        <f aca="false">Donnees!F38</f>
        <v>0</v>
      </c>
      <c r="L10" s="112" t="n">
        <f aca="false">Donnees!G38</f>
        <v>0</v>
      </c>
      <c r="M10" s="112" t="n">
        <f aca="false">Donnees!H38</f>
        <v>0</v>
      </c>
      <c r="N10" s="112" t="n">
        <f aca="false">Donnees!I38</f>
        <v>0</v>
      </c>
      <c r="O10" s="112" t="n">
        <f aca="false">Donnees!J38</f>
        <v>0</v>
      </c>
      <c r="Q10" s="96"/>
    </row>
    <row r="11" customFormat="false" ht="24.75" hidden="false" customHeight="true" outlineLevel="0" collapsed="false">
      <c r="A11" s="97"/>
      <c r="F11" s="113" t="s">
        <v>8</v>
      </c>
      <c r="G11" s="114" t="e">
        <f aca="false">Donnees!B39</f>
        <v>#N/A</v>
      </c>
      <c r="H11" s="114" t="n">
        <f aca="false">Donnees!C39</f>
        <v>0</v>
      </c>
      <c r="I11" s="114" t="n">
        <f aca="false">Donnees!D39</f>
        <v>0</v>
      </c>
      <c r="J11" s="114" t="n">
        <f aca="false">Donnees!E39</f>
        <v>0</v>
      </c>
      <c r="K11" s="114" t="n">
        <f aca="false">Donnees!F39</f>
        <v>0</v>
      </c>
      <c r="L11" s="114" t="n">
        <f aca="false">Donnees!G39</f>
        <v>0</v>
      </c>
      <c r="M11" s="114" t="n">
        <f aca="false">Donnees!H39</f>
        <v>0</v>
      </c>
      <c r="N11" s="114" t="n">
        <f aca="false">Donnees!I39</f>
        <v>0</v>
      </c>
      <c r="O11" s="114" t="n">
        <f aca="false">Donnees!J39</f>
        <v>0</v>
      </c>
      <c r="Q11" s="96"/>
      <c r="R11" s="115" t="e">
        <f aca="false">SMALL($G$11:$O$11,1)</f>
        <v>#N/A</v>
      </c>
      <c r="S11" s="115" t="e">
        <f aca="false">SMALL($G$11:$O$11,2)</f>
        <v>#N/A</v>
      </c>
      <c r="T11" s="115" t="e">
        <f aca="false">SMALL($G$11:$O$11,3)</f>
        <v>#N/A</v>
      </c>
      <c r="U11" s="115" t="e">
        <f aca="false">SMALL($G$11:$O$11,4)</f>
        <v>#N/A</v>
      </c>
      <c r="V11" s="115" t="e">
        <f aca="false">SMALL($G$11:$O$11,5)</f>
        <v>#N/A</v>
      </c>
      <c r="W11" s="115" t="e">
        <f aca="false">SMALL($G$11:$O$11,6)</f>
        <v>#N/A</v>
      </c>
      <c r="X11" s="115" t="e">
        <f aca="false">SMALL($G$11:$O$11,7)</f>
        <v>#N/A</v>
      </c>
      <c r="Y11" s="115" t="e">
        <f aca="false">SMALL($G$11:$O$11,8)</f>
        <v>#N/A</v>
      </c>
      <c r="Z11" s="115" t="e">
        <f aca="false">SMALL($G$11:$O$11,9)</f>
        <v>#N/A</v>
      </c>
    </row>
    <row r="12" customFormat="false" ht="24.75" hidden="false" customHeight="true" outlineLevel="0" collapsed="false">
      <c r="A12" s="116"/>
      <c r="B12" s="96"/>
      <c r="C12" s="117" t="s">
        <v>42</v>
      </c>
      <c r="D12" s="117"/>
      <c r="E12" s="117"/>
      <c r="F12" s="118" t="s">
        <v>43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9" t="s">
        <v>44</v>
      </c>
      <c r="Q12" s="96"/>
      <c r="R12" s="115"/>
      <c r="S12" s="115"/>
      <c r="T12" s="115"/>
      <c r="U12" s="115"/>
      <c r="V12" s="115"/>
      <c r="W12" s="115"/>
      <c r="X12" s="115"/>
      <c r="Y12" s="115"/>
      <c r="Z12" s="115"/>
    </row>
    <row r="13" customFormat="false" ht="39.75" hidden="false" customHeight="true" outlineLevel="0" collapsed="false">
      <c r="A13" s="120" t="s">
        <v>45</v>
      </c>
      <c r="B13" s="121" t="n">
        <f aca="false">G3</f>
        <v>0</v>
      </c>
      <c r="C13" s="122" t="n">
        <f aca="false">B7</f>
        <v>0</v>
      </c>
      <c r="D13" s="123" t="n">
        <f aca="false">C7</f>
        <v>0</v>
      </c>
      <c r="E13" s="124" t="n">
        <f aca="false">+E7</f>
        <v>0</v>
      </c>
      <c r="F13" s="124" t="n">
        <f aca="false">'Coups rendus'!H5</f>
        <v>0</v>
      </c>
      <c r="G13" s="125" t="str">
        <f aca="false">IF($F$13=0,"",IF($F$13&gt;=1,IF(G11=$R$11,"/",IF($F$13&gt;=2,IF(G11=$S$11,"/",IF($F$13&gt;=3,IF(G11=$T$11,"/",IF($F$13&gt;=4,IF(G11=$U$11,"/",IF($F$13&gt;=5,IF(G11=$V$11,"/",IF($F$13&gt;=6,IF(G11=$W$11,"/",IF($F$13&gt;=7,IF(G11=$X$11,"/",IF($F$13&gt;=8,IF(G11=$Y$11,"/",IF($F$13&gt;=9,IF(G11=$Z$11,"/",""),"")),"")),"")),"")),"")),"")),"")),"")),""))</f>
        <v/>
      </c>
      <c r="H13" s="125" t="str">
        <f aca="false">IF($F$13=0,"",IF($F$13&gt;=1,IF(H11=$R$11,"/",IF($F$13&gt;=2,IF(H11=$S$11,"/",IF($F$13&gt;=3,IF(H11=$T$11,"/",IF($F$13&gt;=4,IF(H11=$U$11,"/",IF($F$13&gt;=5,IF(H11=$V$11,"/",IF($F$13&gt;=6,IF(H11=$W$11,"/",IF($F$13&gt;=7,IF(H11=$X$11,"/",IF($F$13&gt;=8,IF(H11=$Y$11,"/",IF($F$13&gt;=9,IF(H11=$Z$11,"/",""),"")),"")),"")),"")),"")),"")),"")),"")),""))</f>
        <v/>
      </c>
      <c r="I13" s="125" t="str">
        <f aca="false">IF($F$13=0,"",IF($F$13&gt;=1,IF(I11=$R$11,"/",IF($F$13&gt;=2,IF(I11=$S$11,"/",IF($F$13&gt;=3,IF(I11=$T$11,"/",IF($F$13&gt;=4,IF(I11=$U$11,"/",IF($F$13&gt;=5,IF(I11=$V$11,"/",IF($F$13&gt;=6,IF(I11=$W$11,"/",IF($F$13&gt;=7,IF(I11=$X$11,"/",IF($F$13&gt;=8,IF(I11=$Y$11,"/",IF($F$13&gt;=9,IF(I11=$Z$11,"/",""),"")),"")),"")),"")),"")),"")),"")),"")),""))</f>
        <v/>
      </c>
      <c r="J13" s="125" t="str">
        <f aca="false">IF($F$13=0,"",IF($F$13&gt;=1,IF(J11=$R$11,"/",IF($F$13&gt;=2,IF(J11=$S$11,"/",IF($F$13&gt;=3,IF(J11=$T$11,"/",IF($F$13&gt;=4,IF(J11=$U$11,"/",IF($F$13&gt;=5,IF(J11=$V$11,"/",IF($F$13&gt;=6,IF(J11=$W$11,"/",IF($F$13&gt;=7,IF(J11=$X$11,"/",IF($F$13&gt;=8,IF(J11=$Y$11,"/",IF($F$13&gt;=9,IF(J11=$Z$11,"/",""),"")),"")),"")),"")),"")),"")),"")),"")),""))</f>
        <v/>
      </c>
      <c r="K13" s="125" t="str">
        <f aca="false">IF($F$13=0,"",IF($F$13&gt;=1,IF(K11=$R$11,"/",IF($F$13&gt;=2,IF(K11=$S$11,"/",IF($F$13&gt;=3,IF(K11=$T$11,"/",IF($F$13&gt;=4,IF(K11=$U$11,"/",IF($F$13&gt;=5,IF(K11=$V$11,"/",IF($F$13&gt;=6,IF(K11=$W$11,"/",IF($F$13&gt;=7,IF(K11=$X$11,"/",IF($F$13&gt;=8,IF(K11=$Y$11,"/",IF($F$13&gt;=9,IF(K11=$Z$11,"/",""),"")),"")),"")),"")),"")),"")),"")),"")),""))</f>
        <v/>
      </c>
      <c r="L13" s="125" t="str">
        <f aca="false">IF($F$13=0,"",IF($F$13&gt;=1,IF(L11=$R$11,"/",IF($F$13&gt;=2,IF(L11=$S$11,"/",IF($F$13&gt;=3,IF(L11=$T$11,"/",IF($F$13&gt;=4,IF(L11=$U$11,"/",IF($F$13&gt;=5,IF(L11=$V$11,"/",IF($F$13&gt;=6,IF(L11=$W$11,"/",IF($F$13&gt;=7,IF(L11=$X$11,"/",IF($F$13&gt;=8,IF(L11=$Y$11,"/",IF($F$13&gt;=9,IF(L11=$Z$11,"/",""),"")),"")),"")),"")),"")),"")),"")),"")),""))</f>
        <v/>
      </c>
      <c r="M13" s="125" t="str">
        <f aca="false">IF($F$13=0,"",IF($F$13&gt;=1,IF(M11=$R$11,"/",IF($F$13&gt;=2,IF(M11=$S$11,"/",IF($F$13&gt;=3,IF(M11=$T$11,"/",IF($F$13&gt;=4,IF(M11=$U$11,"/",IF($F$13&gt;=5,IF(M11=$V$11,"/",IF($F$13&gt;=6,IF(M11=$W$11,"/",IF($F$13&gt;=7,IF(M11=$X$11,"/",IF($F$13&gt;=8,IF(M11=$Y$11,"/",IF($F$13&gt;=9,IF(M11=$Z$11,"/",""),"")),"")),"")),"")),"")),"")),"")),"")),""))</f>
        <v/>
      </c>
      <c r="N13" s="125" t="str">
        <f aca="false">IF($F$13=0,"",IF($F$13&gt;=1,IF(N11=$R$11,"/",IF($F$13&gt;=2,IF(N11=$S$11,"/",IF($F$13&gt;=3,IF(N11=$T$11,"/",IF($F$13&gt;=4,IF(N11=$U$11,"/",IF($F$13&gt;=5,IF(N11=$V$11,"/",IF($F$13&gt;=6,IF(N11=$W$11,"/",IF($F$13&gt;=7,IF(N11=$X$11,"/",IF($F$13&gt;=8,IF(N11=$Y$11,"/",IF($F$13&gt;=9,IF(N11=$Z$11,"/",""),"")),"")),"")),"")),"")),"")),"")),"")),""))</f>
        <v/>
      </c>
      <c r="O13" s="125" t="str">
        <f aca="false">IF($F$13=0,"",IF($F$13&gt;=1,IF(O11=$R$11,"/",IF($F$13&gt;=2,IF(O11=$S$11,"/",IF($F$13&gt;=3,IF(O11=$T$11,"/",IF($F$13&gt;=4,IF(O11=$U$11,"/",IF($F$13&gt;=5,IF(O11=$V$11,"/",IF($F$13&gt;=6,IF(O11=$W$11,"/",IF($F$13&gt;=7,IF(O11=$X$11,"/",IF($F$13&gt;=8,IF(O11=$Y$11,"/",IF($F$13&gt;=9,IF(O11=$Z$11,"/",""),"")),"")),"")),"")),"")),"")),"")),"")),""))</f>
        <v/>
      </c>
      <c r="P13" s="126"/>
      <c r="Q13" s="96"/>
    </row>
    <row r="14" customFormat="false" ht="39.75" hidden="true" customHeight="true" outlineLevel="0" collapsed="false">
      <c r="A14" s="120"/>
      <c r="B14" s="127"/>
      <c r="C14" s="128"/>
      <c r="D14" s="129"/>
      <c r="E14" s="130"/>
      <c r="F14" s="130"/>
      <c r="G14" s="131" t="e">
        <f aca="false">G11</f>
        <v>#N/A</v>
      </c>
      <c r="H14" s="131" t="n">
        <f aca="false">H11</f>
        <v>0</v>
      </c>
      <c r="I14" s="131" t="n">
        <f aca="false">I11</f>
        <v>0</v>
      </c>
      <c r="J14" s="131" t="n">
        <f aca="false">J11</f>
        <v>0</v>
      </c>
      <c r="K14" s="131" t="n">
        <f aca="false">K11</f>
        <v>0</v>
      </c>
      <c r="L14" s="131" t="n">
        <f aca="false">L11</f>
        <v>0</v>
      </c>
      <c r="M14" s="131" t="n">
        <f aca="false">M11</f>
        <v>0</v>
      </c>
      <c r="N14" s="131" t="n">
        <f aca="false">N11</f>
        <v>0</v>
      </c>
      <c r="O14" s="131" t="n">
        <f aca="false">O11</f>
        <v>0</v>
      </c>
      <c r="P14" s="132"/>
      <c r="Q14" s="96"/>
      <c r="R14" s="115" t="e">
        <f aca="false">SMALL($G$14:$O$14,1)</f>
        <v>#N/A</v>
      </c>
      <c r="S14" s="115" t="e">
        <f aca="false">SMALL($G$14:$O$14,2)</f>
        <v>#N/A</v>
      </c>
      <c r="T14" s="115" t="e">
        <f aca="false">SMALL($G$14:$O$14,3)</f>
        <v>#N/A</v>
      </c>
      <c r="U14" s="115" t="e">
        <f aca="false">SMALL($G$14:$O$14,4)</f>
        <v>#N/A</v>
      </c>
      <c r="V14" s="115" t="e">
        <f aca="false">SMALL($G$14:$O$14,5)</f>
        <v>#N/A</v>
      </c>
      <c r="W14" s="115" t="e">
        <f aca="false">SMALL($G$14:$O$14,6)</f>
        <v>#N/A</v>
      </c>
      <c r="X14" s="115" t="e">
        <f aca="false">SMALL($G$14:$O$14,7)</f>
        <v>#N/A</v>
      </c>
      <c r="Y14" s="115" t="e">
        <f aca="false">SMALL($G$14:$O$14,8)</f>
        <v>#N/A</v>
      </c>
      <c r="Z14" s="115" t="e">
        <f aca="false">SMALL($G$14:$O$14,9)</f>
        <v>#N/A</v>
      </c>
    </row>
    <row r="15" customFormat="false" ht="39.75" hidden="false" customHeight="true" outlineLevel="0" collapsed="false">
      <c r="A15" s="120"/>
      <c r="B15" s="127" t="n">
        <f aca="false">G3</f>
        <v>0</v>
      </c>
      <c r="C15" s="128" t="n">
        <f aca="false">B8</f>
        <v>0</v>
      </c>
      <c r="D15" s="133" t="n">
        <f aca="false">C8</f>
        <v>0</v>
      </c>
      <c r="E15" s="134" t="n">
        <f aca="false">+E8</f>
        <v>0</v>
      </c>
      <c r="F15" s="134" t="n">
        <f aca="false">'Coups rendus'!H6</f>
        <v>0</v>
      </c>
      <c r="G15" s="131" t="str">
        <f aca="false">IF($F$15=0,"",IF($F$15&gt;=1,IF(G14=$R$14,"/",IF($F$15&gt;=2,IF(G14=$S$14,"/",IF($F$15&gt;=3,IF(G14=$T$14,"/",IF($F$15&gt;=4,IF(G14=$U$14,"/",IF($F$15&gt;=5,IF(G14=$V$14,"/",IF($F$15&gt;=6,IF(G14=$W$14,"/",IF($F$15&gt;=7,IF(G14=$X$14,"/",IF($F$15&gt;=8,IF(G14=$Y$14,"/",IF($F$15&gt;=9,IF(G14=$Z$14,"/",""),"")),"")),"")),"")),"")),"")),"")),"")),""))</f>
        <v/>
      </c>
      <c r="H15" s="131" t="str">
        <f aca="false">IF($F$15=0,"",IF($F$15&gt;=1,IF(H14=$R$14,"/",IF($F$15&gt;=2,IF(H14=$S$14,"/",IF($F$15&gt;=3,IF(H14=$T$14,"/",IF($F$15&gt;=4,IF(H14=$U$14,"/",IF($F$15&gt;=5,IF(H14=$V$14,"/",IF($F$15&gt;=6,IF(H14=$W$14,"/",IF($F$15&gt;=7,IF(H14=$X$14,"/",IF($F$15&gt;=8,IF(H14=$Y$14,"/",IF($F$15&gt;=9,IF(H14=$Z$14,"/",""),"")),"")),"")),"")),"")),"")),"")),"")),""))</f>
        <v/>
      </c>
      <c r="I15" s="131" t="str">
        <f aca="false">IF($F$15=0,"",IF($F$15&gt;=1,IF(I14=$R$14,"/",IF($F$15&gt;=2,IF(I14=$S$14,"/",IF($F$15&gt;=3,IF(I14=$T$14,"/",IF($F$15&gt;=4,IF(I14=$U$14,"/",IF($F$15&gt;=5,IF(I14=$V$14,"/",IF($F$15&gt;=6,IF(I14=$W$14,"/",IF($F$15&gt;=7,IF(I14=$X$14,"/",IF($F$15&gt;=8,IF(I14=$Y$14,"/",IF($F$15&gt;=9,IF(I14=$Z$14,"/",""),"")),"")),"")),"")),"")),"")),"")),"")),""))</f>
        <v/>
      </c>
      <c r="J15" s="131" t="str">
        <f aca="false">IF($F$15=0,"",IF($F$15&gt;=1,IF(J14=$R$14,"/",IF($F$15&gt;=2,IF(J14=$S$14,"/",IF($F$15&gt;=3,IF(J14=$T$14,"/",IF($F$15&gt;=4,IF(J14=$U$14,"/",IF($F$15&gt;=5,IF(J14=$V$14,"/",IF($F$15&gt;=6,IF(J14=$W$14,"/",IF($F$15&gt;=7,IF(J14=$X$14,"/",IF($F$15&gt;=8,IF(J14=$Y$14,"/",IF($F$15&gt;=9,IF(J14=$Z$14,"/",""),"")),"")),"")),"")),"")),"")),"")),"")),""))</f>
        <v/>
      </c>
      <c r="K15" s="131" t="str">
        <f aca="false">IF($F$15=0,"",IF($F$15&gt;=1,IF(K14=$R$14,"/",IF($F$15&gt;=2,IF(K14=$S$14,"/",IF($F$15&gt;=3,IF(K14=$T$14,"/",IF($F$15&gt;=4,IF(K14=$U$14,"/",IF($F$15&gt;=5,IF(K14=$V$14,"/",IF($F$15&gt;=6,IF(K14=$W$14,"/",IF($F$15&gt;=7,IF(K14=$X$14,"/",IF($F$15&gt;=8,IF(K14=$Y$14,"/",IF($F$15&gt;=9,IF(K14=$Z$14,"/",""),"")),"")),"")),"")),"")),"")),"")),"")),""))</f>
        <v/>
      </c>
      <c r="L15" s="131" t="str">
        <f aca="false">IF($F$15=0,"",IF($F$15&gt;=1,IF(L14=$R$14,"/",IF($F$15&gt;=2,IF(L14=$S$14,"/",IF($F$15&gt;=3,IF(L14=$T$14,"/",IF($F$15&gt;=4,IF(L14=$U$14,"/",IF($F$15&gt;=5,IF(L14=$V$14,"/",IF($F$15&gt;=6,IF(L14=$W$14,"/",IF($F$15&gt;=7,IF(L14=$X$14,"/",IF($F$15&gt;=8,IF(L14=$Y$14,"/",IF($F$15&gt;=9,IF(L14=$Z$14,"/",""),"")),"")),"")),"")),"")),"")),"")),"")),""))</f>
        <v/>
      </c>
      <c r="M15" s="131" t="str">
        <f aca="false">IF($F$15=0,"",IF($F$15&gt;=1,IF(M14=$R$14,"/",IF($F$15&gt;=2,IF(M14=$S$14,"/",IF($F$15&gt;=3,IF(M14=$T$14,"/",IF($F$15&gt;=4,IF(M14=$U$14,"/",IF($F$15&gt;=5,IF(M14=$V$14,"/",IF($F$15&gt;=6,IF(M14=$W$14,"/",IF($F$15&gt;=7,IF(M14=$X$14,"/",IF($F$15&gt;=8,IF(M14=$Y$14,"/",IF($F$15&gt;=9,IF(M14=$Z$14,"/",""),"")),"")),"")),"")),"")),"")),"")),"")),""))</f>
        <v/>
      </c>
      <c r="N15" s="131" t="str">
        <f aca="false">IF($F$15=0,"",IF($F$15&gt;=1,IF(N14=$R$14,"/",IF($F$15&gt;=2,IF(N14=$S$14,"/",IF($F$15&gt;=3,IF(N14=$T$14,"/",IF($F$15&gt;=4,IF(N14=$U$14,"/",IF($F$15&gt;=5,IF(N14=$V$14,"/",IF($F$15&gt;=6,IF(N14=$W$14,"/",IF($F$15&gt;=7,IF(N14=$X$14,"/",IF($F$15&gt;=8,IF(N14=$Y$14,"/",IF($F$15&gt;=9,IF(N14=$Z$14,"/",""),"")),"")),"")),"")),"")),"")),"")),"")),""))</f>
        <v/>
      </c>
      <c r="O15" s="131" t="str">
        <f aca="false">IF($F$15=0,"",IF($F$15&gt;=1,IF(O14=$R$14,"/",IF($F$15&gt;=2,IF(O14=$S$14,"/",IF($F$15&gt;=3,IF(O14=$T$14,"/",IF($F$15&gt;=4,IF(O14=$U$14,"/",IF($F$15&gt;=5,IF(O14=$V$14,"/",IF($F$15&gt;=6,IF(O14=$W$14,"/",IF($F$15&gt;=7,IF(O14=$X$14,"/",IF($F$15&gt;=8,IF(O14=$Y$14,"/",IF($F$15&gt;=9,IF(O14=$Z$14,"/",""),"")),"")),"")),"")),"")),"")),"")),"")),""))</f>
        <v/>
      </c>
      <c r="P15" s="135"/>
      <c r="Q15" s="96"/>
    </row>
    <row r="16" customFormat="false" ht="39.75" hidden="true" customHeight="true" outlineLevel="0" collapsed="false">
      <c r="A16" s="120"/>
      <c r="B16" s="127"/>
      <c r="C16" s="128"/>
      <c r="D16" s="129"/>
      <c r="E16" s="130"/>
      <c r="F16" s="130"/>
      <c r="G16" s="131" t="e">
        <f aca="false">G11</f>
        <v>#N/A</v>
      </c>
      <c r="H16" s="131" t="n">
        <f aca="false">H11</f>
        <v>0</v>
      </c>
      <c r="I16" s="131" t="n">
        <f aca="false">I11</f>
        <v>0</v>
      </c>
      <c r="J16" s="131" t="n">
        <f aca="false">J11</f>
        <v>0</v>
      </c>
      <c r="K16" s="131" t="n">
        <f aca="false">K11</f>
        <v>0</v>
      </c>
      <c r="L16" s="131" t="n">
        <f aca="false">L11</f>
        <v>0</v>
      </c>
      <c r="M16" s="131" t="n">
        <f aca="false">M11</f>
        <v>0</v>
      </c>
      <c r="N16" s="131" t="n">
        <f aca="false">N11</f>
        <v>0</v>
      </c>
      <c r="O16" s="131" t="n">
        <f aca="false">O11</f>
        <v>0</v>
      </c>
      <c r="P16" s="136"/>
      <c r="Q16" s="96"/>
      <c r="R16" s="115" t="e">
        <f aca="false">SMALL($G$16:$O$16,1)</f>
        <v>#N/A</v>
      </c>
      <c r="S16" s="115" t="e">
        <f aca="false">SMALL($G$16:$O$16,2)</f>
        <v>#N/A</v>
      </c>
      <c r="T16" s="115" t="e">
        <f aca="false">SMALL($G$16:$O$16,3)</f>
        <v>#N/A</v>
      </c>
      <c r="U16" s="115" t="e">
        <f aca="false">SMALL($G$16:$O$16,4)</f>
        <v>#N/A</v>
      </c>
      <c r="V16" s="115" t="e">
        <f aca="false">SMALL($G$16:$O$16,5)</f>
        <v>#N/A</v>
      </c>
      <c r="W16" s="115" t="e">
        <f aca="false">SMALL($G$16:$O$16,6)</f>
        <v>#N/A</v>
      </c>
      <c r="X16" s="115" t="e">
        <f aca="false">SMALL($G$16:$O$16,7)</f>
        <v>#N/A</v>
      </c>
      <c r="Y16" s="115" t="e">
        <f aca="false">SMALL($G$16:$O$16,8)</f>
        <v>#N/A</v>
      </c>
      <c r="Z16" s="115" t="e">
        <f aca="false">SMALL($G$16:$O$16,9)</f>
        <v>#N/A</v>
      </c>
    </row>
    <row r="17" customFormat="false" ht="39.75" hidden="false" customHeight="true" outlineLevel="0" collapsed="false">
      <c r="A17" s="120"/>
      <c r="B17" s="127" t="n">
        <f aca="false">M3</f>
        <v>0</v>
      </c>
      <c r="C17" s="128" t="n">
        <f aca="false">B9</f>
        <v>0</v>
      </c>
      <c r="D17" s="133" t="n">
        <f aca="false">C9</f>
        <v>0</v>
      </c>
      <c r="E17" s="134" t="n">
        <f aca="false">+E9</f>
        <v>0</v>
      </c>
      <c r="F17" s="134" t="n">
        <f aca="false">'Coups rendus'!N5</f>
        <v>0</v>
      </c>
      <c r="G17" s="131" t="str">
        <f aca="false">IF($F$17=0,"",IF($F$17&gt;=1,IF(G16=$R$16,"/",IF($F$17&gt;=2,IF(G16=$S$16,"/",IF($F$17&gt;=3,IF(G16=$T$16,"/",IF($F$17&gt;=4,IF(G16=$U$16,"/",IF($F$17&gt;=5,IF(G16=$V$16,"/",IF($F$17&gt;=6,IF(G16=$W$16,"/",IF($F$17&gt;=7,IF(G16=$X$16,"/",IF($F$17&gt;=8,IF(G16=$Y$16,"/",IF($F$17&gt;=9,IF(G16=$Z$16,"/",""),"")),"")),"")),"")),"")),"")),"")),"")),""))</f>
        <v/>
      </c>
      <c r="H17" s="131" t="str">
        <f aca="false">IF($F$17=0,"",IF($F$17&gt;=1,IF(H16=$R$16,"/",IF($F$17&gt;=2,IF(H16=$S$16,"/",IF($F$17&gt;=3,IF(H16=$T$16,"/",IF($F$17&gt;=4,IF(H16=$U$16,"/",IF($F$17&gt;=5,IF(H16=$V$16,"/",IF($F$17&gt;=6,IF(H16=$W$16,"/",IF($F$17&gt;=7,IF(H16=$X$16,"/",IF($F$17&gt;=8,IF(H16=$Y$16,"/",IF($F$17&gt;=9,IF(H16=$Z$16,"/",""),"")),"")),"")),"")),"")),"")),"")),"")),""))</f>
        <v/>
      </c>
      <c r="I17" s="131" t="str">
        <f aca="false">IF($F$17=0,"",IF($F$17&gt;=1,IF(I16=$R$16,"/",IF($F$17&gt;=2,IF(I16=$S$16,"/",IF($F$17&gt;=3,IF(I16=$T$16,"/",IF($F$17&gt;=4,IF(I16=$U$16,"/",IF($F$17&gt;=5,IF(I16=$V$16,"/",IF($F$17&gt;=6,IF(I16=$W$16,"/",IF($F$17&gt;=7,IF(I16=$X$16,"/",IF($F$17&gt;=8,IF(I16=$Y$16,"/",IF($F$17&gt;=9,IF(I16=$Z$16,"/",""),"")),"")),"")),"")),"")),"")),"")),"")),""))</f>
        <v/>
      </c>
      <c r="J17" s="131" t="str">
        <f aca="false">IF($F$17=0,"",IF($F$17&gt;=1,IF(J16=$R$16,"/",IF($F$17&gt;=2,IF(J16=$S$16,"/",IF($F$17&gt;=3,IF(J16=$T$16,"/",IF($F$17&gt;=4,IF(J16=$U$16,"/",IF($F$17&gt;=5,IF(J16=$V$16,"/",IF($F$17&gt;=6,IF(J16=$W$16,"/",IF($F$17&gt;=7,IF(J16=$X$16,"/",IF($F$17&gt;=8,IF(J16=$Y$16,"/",IF($F$17&gt;=9,IF(J16=$Z$16,"/",""),"")),"")),"")),"")),"")),"")),"")),"")),""))</f>
        <v/>
      </c>
      <c r="K17" s="131" t="str">
        <f aca="false">IF($F$17=0,"",IF($F$17&gt;=1,IF(K16=$R$16,"/",IF($F$17&gt;=2,IF(K16=$S$16,"/",IF($F$17&gt;=3,IF(K16=$T$16,"/",IF($F$17&gt;=4,IF(K16=$U$16,"/",IF($F$17&gt;=5,IF(K16=$V$16,"/",IF($F$17&gt;=6,IF(K16=$W$16,"/",IF($F$17&gt;=7,IF(K16=$X$16,"/",IF($F$17&gt;=8,IF(K16=$Y$16,"/",IF($F$17&gt;=9,IF(K16=$Z$16,"/",""),"")),"")),"")),"")),"")),"")),"")),"")),""))</f>
        <v/>
      </c>
      <c r="L17" s="131" t="str">
        <f aca="false">IF($F$17=0,"",IF($F$17&gt;=1,IF(L16=$R$16,"/",IF($F$17&gt;=2,IF(L16=$S$16,"/",IF($F$17&gt;=3,IF(L16=$T$16,"/",IF($F$17&gt;=4,IF(L16=$U$16,"/",IF($F$17&gt;=5,IF(L16=$V$16,"/",IF($F$17&gt;=6,IF(L16=$W$16,"/",IF($F$17&gt;=7,IF(L16=$X$16,"/",IF($F$17&gt;=8,IF(L16=$Y$16,"/",IF($F$17&gt;=9,IF(L16=$Z$16,"/",""),"")),"")),"")),"")),"")),"")),"")),"")),""))</f>
        <v/>
      </c>
      <c r="M17" s="131" t="str">
        <f aca="false">IF($F$17=0,"",IF($F$17&gt;=1,IF(M16=$R$16,"/",IF($F$17&gt;=2,IF(M16=$S$16,"/",IF($F$17&gt;=3,IF(M16=$T$16,"/",IF($F$17&gt;=4,IF(M16=$U$16,"/",IF($F$17&gt;=5,IF(M16=$V$16,"/",IF($F$17&gt;=6,IF(M16=$W$16,"/",IF($F$17&gt;=7,IF(M16=$X$16,"/",IF($F$17&gt;=8,IF(M16=$Y$16,"/",IF($F$17&gt;=9,IF(M16=$Z$16,"/",""),"")),"")),"")),"")),"")),"")),"")),"")),""))</f>
        <v/>
      </c>
      <c r="N17" s="131" t="str">
        <f aca="false">IF($F$17=0,"",IF($F$17&gt;=1,IF(N16=$R$16,"/",IF($F$17&gt;=2,IF(N16=$S$16,"/",IF($F$17&gt;=3,IF(N16=$T$16,"/",IF($F$17&gt;=4,IF(N16=$U$16,"/",IF($F$17&gt;=5,IF(N16=$V$16,"/",IF($F$17&gt;=6,IF(N16=$W$16,"/",IF($F$17&gt;=7,IF(N16=$X$16,"/",IF($F$17&gt;=8,IF(N16=$Y$16,"/",IF($F$17&gt;=9,IF(N16=$Z$16,"/",""),"")),"")),"")),"")),"")),"")),"")),"")),""))</f>
        <v/>
      </c>
      <c r="O17" s="131" t="str">
        <f aca="false">IF($F$17=0,"",IF($F$17&gt;=1,IF(O16=$R$16,"/",IF($F$17&gt;=2,IF(O16=$S$16,"/",IF($F$17&gt;=3,IF(O16=$T$16,"/",IF($F$17&gt;=4,IF(O16=$U$16,"/",IF($F$17&gt;=5,IF(O16=$V$16,"/",IF($F$17&gt;=6,IF(O16=$W$16,"/",IF($F$17&gt;=7,IF(O16=$X$16,"/",IF($F$17&gt;=8,IF(O16=$Y$16,"/",IF($F$17&gt;=9,IF(O16=$Z$16,"/",""),"")),"")),"")),"")),"")),"")),"")),"")),""))</f>
        <v/>
      </c>
      <c r="P17" s="137"/>
      <c r="Q17" s="138"/>
    </row>
    <row r="18" customFormat="false" ht="39.75" hidden="true" customHeight="true" outlineLevel="0" collapsed="false">
      <c r="A18" s="120"/>
      <c r="B18" s="127"/>
      <c r="C18" s="128"/>
      <c r="D18" s="129"/>
      <c r="E18" s="130"/>
      <c r="F18" s="130"/>
      <c r="G18" s="131" t="e">
        <f aca="false">G11</f>
        <v>#N/A</v>
      </c>
      <c r="H18" s="131" t="n">
        <f aca="false">H11</f>
        <v>0</v>
      </c>
      <c r="I18" s="131" t="n">
        <f aca="false">I11</f>
        <v>0</v>
      </c>
      <c r="J18" s="131" t="n">
        <f aca="false">J11</f>
        <v>0</v>
      </c>
      <c r="K18" s="131" t="n">
        <f aca="false">K11</f>
        <v>0</v>
      </c>
      <c r="L18" s="131" t="n">
        <f aca="false">L11</f>
        <v>0</v>
      </c>
      <c r="M18" s="131" t="n">
        <f aca="false">M11</f>
        <v>0</v>
      </c>
      <c r="N18" s="131" t="n">
        <f aca="false">N11</f>
        <v>0</v>
      </c>
      <c r="O18" s="131" t="n">
        <f aca="false">O11</f>
        <v>0</v>
      </c>
      <c r="P18" s="132"/>
      <c r="Q18" s="138"/>
      <c r="R18" s="115" t="e">
        <f aca="false">SMALL($G$18:$O$18,1)</f>
        <v>#N/A</v>
      </c>
      <c r="S18" s="115" t="e">
        <f aca="false">SMALL($G$18:$O$18,2)</f>
        <v>#N/A</v>
      </c>
      <c r="T18" s="115" t="e">
        <f aca="false">SMALL($G$18:$O$18,3)</f>
        <v>#N/A</v>
      </c>
      <c r="U18" s="115" t="e">
        <f aca="false">SMALL($G$18:$O$18,4)</f>
        <v>#N/A</v>
      </c>
      <c r="V18" s="115" t="e">
        <f aca="false">SMALL($G$18:$O$18,5)</f>
        <v>#N/A</v>
      </c>
      <c r="W18" s="115" t="e">
        <f aca="false">SMALL($G$18:$O$18,6)</f>
        <v>#N/A</v>
      </c>
      <c r="X18" s="115" t="e">
        <f aca="false">SMALL($G$18:$O$18,7)</f>
        <v>#N/A</v>
      </c>
      <c r="Y18" s="115" t="e">
        <f aca="false">SMALL($G$18:$O$18,8)</f>
        <v>#N/A</v>
      </c>
      <c r="Z18" s="115" t="e">
        <f aca="false">SMALL($G$18:$O$18,9)</f>
        <v>#N/A</v>
      </c>
    </row>
    <row r="19" customFormat="false" ht="39.75" hidden="false" customHeight="true" outlineLevel="0" collapsed="false">
      <c r="A19" s="120"/>
      <c r="B19" s="139" t="n">
        <f aca="false">M3</f>
        <v>0</v>
      </c>
      <c r="C19" s="140" t="n">
        <f aca="false">B10</f>
        <v>0</v>
      </c>
      <c r="D19" s="141" t="n">
        <f aca="false">C10</f>
        <v>0</v>
      </c>
      <c r="E19" s="142" t="n">
        <f aca="false">+E10</f>
        <v>0</v>
      </c>
      <c r="F19" s="142" t="n">
        <f aca="false">'Coups rendus'!N6</f>
        <v>0</v>
      </c>
      <c r="G19" s="143" t="str">
        <f aca="false">IF($F$19=0,"",IF($F$19&gt;=1,IF(G18=$R$18,"/",IF($F$19&gt;=2,IF(G18=$S$18,"/",IF($F$19&gt;=3,IF(G18=$T$18,"/",IF($F$19&gt;=4,IF(G18=$U$18,"/",IF($F$19&gt;=5,IF(G18=$V$18,"/",IF($F$19&gt;=6,IF(G18=$W$18,"/",IF($F$19&gt;=7,IF(G18=$X$18,"/",IF($F$19&gt;=8,IF(G18=$Y$18,"/",IF($F$19&gt;=9,IF(G18=$Z$18,"/",""),"")),"")),"")),"")),"")),"")),"")),"")),""))</f>
        <v/>
      </c>
      <c r="H19" s="143" t="str">
        <f aca="false">IF($F$19=0,"",IF($F$19&gt;=1,IF(H18=$R$18,"/",IF($F$19&gt;=2,IF(H18=$S$18,"/",IF($F$19&gt;=3,IF(H18=$T$18,"/",IF($F$19&gt;=4,IF(H18=$U$18,"/",IF($F$19&gt;=5,IF(H18=$V$18,"/",IF($F$19&gt;=6,IF(H18=$W$18,"/",IF($F$19&gt;=7,IF(H18=$X$18,"/",IF($F$19&gt;=8,IF(H18=$Y$18,"/",IF($F$19&gt;=9,IF(H18=$Z$18,"/",""),"")),"")),"")),"")),"")),"")),"")),"")),""))</f>
        <v/>
      </c>
      <c r="I19" s="143" t="str">
        <f aca="false">IF($F$19=0,"",IF($F$19&gt;=1,IF(I18=$R$18,"/",IF($F$19&gt;=2,IF(I18=$S$18,"/",IF($F$19&gt;=3,IF(I18=$T$18,"/",IF($F$19&gt;=4,IF(I18=$U$18,"/",IF($F$19&gt;=5,IF(I18=$V$18,"/",IF($F$19&gt;=6,IF(I18=$W$18,"/",IF($F$19&gt;=7,IF(I18=$X$18,"/",IF($F$19&gt;=8,IF(I18=$Y$18,"/",IF($F$19&gt;=9,IF(I18=$Z$18,"/",""),"")),"")),"")),"")),"")),"")),"")),"")),""))</f>
        <v/>
      </c>
      <c r="J19" s="143" t="str">
        <f aca="false">IF($F$19=0,"",IF($F$19&gt;=1,IF(J18=$R$18,"/",IF($F$19&gt;=2,IF(J18=$S$18,"/",IF($F$19&gt;=3,IF(J18=$T$18,"/",IF($F$19&gt;=4,IF(J18=$U$18,"/",IF($F$19&gt;=5,IF(J18=$V$18,"/",IF($F$19&gt;=6,IF(J18=$W$18,"/",IF($F$19&gt;=7,IF(J18=$X$18,"/",IF($F$19&gt;=8,IF(J18=$Y$18,"/",IF($F$19&gt;=9,IF(J18=$Z$18,"/",""),"")),"")),"")),"")),"")),"")),"")),"")),""))</f>
        <v/>
      </c>
      <c r="K19" s="143" t="str">
        <f aca="false">IF($F$19=0,"",IF($F$19&gt;=1,IF(K18=$R$18,"/",IF($F$19&gt;=2,IF(K18=$S$18,"/",IF($F$19&gt;=3,IF(K18=$T$18,"/",IF($F$19&gt;=4,IF(K18=$U$18,"/",IF($F$19&gt;=5,IF(K18=$V$18,"/",IF($F$19&gt;=6,IF(K18=$W$18,"/",IF($F$19&gt;=7,IF(K18=$X$18,"/",IF($F$19&gt;=8,IF(K18=$Y$18,"/",IF($F$19&gt;=9,IF(K18=$Z$18,"/",""),"")),"")),"")),"")),"")),"")),"")),"")),""))</f>
        <v/>
      </c>
      <c r="L19" s="143" t="str">
        <f aca="false">IF($F$19=0,"",IF($F$19&gt;=1,IF(L18=$R$18,"/",IF($F$19&gt;=2,IF(L18=$S$18,"/",IF($F$19&gt;=3,IF(L18=$T$18,"/",IF($F$19&gt;=4,IF(L18=$U$18,"/",IF($F$19&gt;=5,IF(L18=$V$18,"/",IF($F$19&gt;=6,IF(L18=$W$18,"/",IF($F$19&gt;=7,IF(L18=$X$18,"/",IF($F$19&gt;=8,IF(L18=$Y$18,"/",IF($F$19&gt;=9,IF(L18=$Z$18,"/",""),"")),"")),"")),"")),"")),"")),"")),"")),""))</f>
        <v/>
      </c>
      <c r="M19" s="143" t="str">
        <f aca="false">IF($F$19=0,"",IF($F$19&gt;=1,IF(M18=$R$18,"/",IF($F$19&gt;=2,IF(M18=$S$18,"/",IF($F$19&gt;=3,IF(M18=$T$18,"/",IF($F$19&gt;=4,IF(M18=$U$18,"/",IF($F$19&gt;=5,IF(M18=$V$18,"/",IF($F$19&gt;=6,IF(M18=$W$18,"/",IF($F$19&gt;=7,IF(M18=$X$18,"/",IF($F$19&gt;=8,IF(M18=$Y$18,"/",IF($F$19&gt;=9,IF(M18=$Z$18,"/",""),"")),"")),"")),"")),"")),"")),"")),"")),""))</f>
        <v/>
      </c>
      <c r="N19" s="143" t="str">
        <f aca="false">IF($F$19=0,"",IF($F$19&gt;=1,IF(N18=$R$18,"/",IF($F$19&gt;=2,IF(N18=$S$18,"/",IF($F$19&gt;=3,IF(N18=$T$18,"/",IF($F$19&gt;=4,IF(N18=$U$18,"/",IF($F$19&gt;=5,IF(N18=$V$18,"/",IF($F$19&gt;=6,IF(N18=$W$18,"/",IF($F$19&gt;=7,IF(N18=$X$18,"/",IF($F$19&gt;=8,IF(N18=$Y$18,"/",IF($F$19&gt;=9,IF(N18=$Z$18,"/",""),"")),"")),"")),"")),"")),"")),"")),"")),""))</f>
        <v/>
      </c>
      <c r="O19" s="143" t="str">
        <f aca="false">IF($F$19=0,"",IF($F$19&gt;=1,IF(O18=$R$18,"/",IF($F$19&gt;=2,IF(O18=$S$18,"/",IF($F$19&gt;=3,IF(O18=$T$18,"/",IF($F$19&gt;=4,IF(O18=$U$18,"/",IF($F$19&gt;=5,IF(O18=$V$18,"/",IF($F$19&gt;=6,IF(O18=$W$18,"/",IF($F$19&gt;=7,IF(O18=$X$18,"/",IF($F$19&gt;=8,IF(O18=$Y$18,"/",IF($F$19&gt;=9,IF(O18=$Z$18,"/",""),"")),"")),"")),"")),"")),"")),"")),"")),""))</f>
        <v/>
      </c>
      <c r="P19" s="144"/>
      <c r="Q19" s="138"/>
      <c r="AD19" s="40"/>
    </row>
    <row r="20" customFormat="false" ht="24.75" hidden="false" customHeight="true" outlineLevel="0" collapsed="false">
      <c r="A20" s="116"/>
      <c r="F20" s="145"/>
      <c r="G20" s="146"/>
      <c r="H20" s="146"/>
      <c r="I20" s="146"/>
      <c r="J20" s="146"/>
      <c r="K20" s="146"/>
      <c r="L20" s="146"/>
      <c r="M20" s="146"/>
      <c r="N20" s="146"/>
      <c r="O20" s="146"/>
      <c r="P20" s="147"/>
      <c r="Q20" s="96"/>
    </row>
    <row r="21" customFormat="false" ht="24.75" hidden="false" customHeight="true" outlineLevel="0" collapsed="false">
      <c r="A21" s="116"/>
      <c r="F21" s="102" t="s">
        <v>4</v>
      </c>
      <c r="G21" s="103" t="n">
        <f aca="false">Donnees!K35</f>
        <v>9</v>
      </c>
      <c r="H21" s="103" t="n">
        <f aca="false">Donnees!L35</f>
        <v>10</v>
      </c>
      <c r="I21" s="103" t="n">
        <f aca="false">Donnees!M35</f>
        <v>11</v>
      </c>
      <c r="J21" s="103" t="n">
        <f aca="false">Donnees!N35</f>
        <v>12</v>
      </c>
      <c r="K21" s="103" t="n">
        <f aca="false">Donnees!O35</f>
        <v>13</v>
      </c>
      <c r="L21" s="103" t="n">
        <f aca="false">Donnees!P35</f>
        <v>14</v>
      </c>
      <c r="M21" s="103" t="n">
        <f aca="false">Donnees!Q35</f>
        <v>15</v>
      </c>
      <c r="N21" s="103" t="n">
        <f aca="false">Donnees!R35</f>
        <v>16</v>
      </c>
      <c r="O21" s="103" t="n">
        <f aca="false">Donnees!S35</f>
        <v>17</v>
      </c>
      <c r="P21" s="116"/>
      <c r="Q21" s="96"/>
    </row>
    <row r="22" customFormat="false" ht="24.75" hidden="false" customHeight="true" outlineLevel="0" collapsed="false">
      <c r="A22" s="116"/>
      <c r="F22" s="107" t="s">
        <v>5</v>
      </c>
      <c r="G22" s="108" t="n">
        <f aca="false">Donnees!K36</f>
        <v>0</v>
      </c>
      <c r="H22" s="108" t="n">
        <f aca="false">Donnees!L36</f>
        <v>0</v>
      </c>
      <c r="I22" s="108" t="n">
        <f aca="false">Donnees!M36</f>
        <v>0</v>
      </c>
      <c r="J22" s="108" t="n">
        <f aca="false">Donnees!N36</f>
        <v>0</v>
      </c>
      <c r="K22" s="108" t="n">
        <f aca="false">Donnees!O36</f>
        <v>0</v>
      </c>
      <c r="L22" s="108" t="n">
        <f aca="false">Donnees!P36</f>
        <v>0</v>
      </c>
      <c r="M22" s="108" t="n">
        <f aca="false">Donnees!Q36</f>
        <v>0</v>
      </c>
      <c r="N22" s="108" t="n">
        <f aca="false">Donnees!R36</f>
        <v>0</v>
      </c>
      <c r="O22" s="108" t="n">
        <f aca="false">Donnees!S36</f>
        <v>0</v>
      </c>
      <c r="P22" s="116"/>
      <c r="Q22" s="96"/>
    </row>
    <row r="23" customFormat="false" ht="24.75" hidden="false" customHeight="true" outlineLevel="0" collapsed="false">
      <c r="A23" s="116"/>
      <c r="F23" s="111" t="s">
        <v>6</v>
      </c>
      <c r="G23" s="111" t="n">
        <f aca="false">Donnees!K37</f>
        <v>0</v>
      </c>
      <c r="H23" s="111" t="n">
        <f aca="false">Donnees!L37</f>
        <v>0</v>
      </c>
      <c r="I23" s="111" t="n">
        <f aca="false">Donnees!M37</f>
        <v>0</v>
      </c>
      <c r="J23" s="111" t="n">
        <f aca="false">Donnees!N37</f>
        <v>0</v>
      </c>
      <c r="K23" s="111" t="n">
        <f aca="false">Donnees!O37</f>
        <v>0</v>
      </c>
      <c r="L23" s="111" t="n">
        <f aca="false">Donnees!P37</f>
        <v>0</v>
      </c>
      <c r="M23" s="111" t="n">
        <f aca="false">Donnees!Q37</f>
        <v>0</v>
      </c>
      <c r="N23" s="111" t="n">
        <f aca="false">Donnees!R37</f>
        <v>0</v>
      </c>
      <c r="O23" s="111" t="n">
        <f aca="false">Donnees!S37</f>
        <v>0</v>
      </c>
      <c r="P23" s="116"/>
      <c r="Q23" s="96"/>
    </row>
    <row r="24" customFormat="false" ht="24.75" hidden="false" customHeight="true" outlineLevel="0" collapsed="false">
      <c r="A24" s="116"/>
      <c r="F24" s="112" t="s">
        <v>7</v>
      </c>
      <c r="G24" s="112" t="n">
        <f aca="false">Donnees!K38</f>
        <v>0</v>
      </c>
      <c r="H24" s="112" t="n">
        <f aca="false">Donnees!L38</f>
        <v>0</v>
      </c>
      <c r="I24" s="112" t="n">
        <f aca="false">Donnees!M38</f>
        <v>0</v>
      </c>
      <c r="J24" s="112" t="n">
        <f aca="false">Donnees!N38</f>
        <v>0</v>
      </c>
      <c r="K24" s="112" t="n">
        <f aca="false">Donnees!O38</f>
        <v>0</v>
      </c>
      <c r="L24" s="112" t="n">
        <f aca="false">Donnees!P38</f>
        <v>0</v>
      </c>
      <c r="M24" s="112" t="n">
        <f aca="false">Donnees!Q38</f>
        <v>0</v>
      </c>
      <c r="N24" s="112" t="n">
        <f aca="false">Donnees!R38</f>
        <v>0</v>
      </c>
      <c r="O24" s="112" t="n">
        <f aca="false">Donnees!S38</f>
        <v>0</v>
      </c>
      <c r="P24" s="116"/>
      <c r="Q24" s="96"/>
    </row>
    <row r="25" customFormat="false" ht="24.75" hidden="false" customHeight="true" outlineLevel="0" collapsed="false">
      <c r="A25" s="116"/>
      <c r="F25" s="113" t="s">
        <v>8</v>
      </c>
      <c r="G25" s="114" t="n">
        <f aca="false">Donnees!K39</f>
        <v>0</v>
      </c>
      <c r="H25" s="114" t="n">
        <f aca="false">Donnees!L39</f>
        <v>0</v>
      </c>
      <c r="I25" s="114" t="n">
        <f aca="false">Donnees!M39</f>
        <v>0</v>
      </c>
      <c r="J25" s="114" t="n">
        <f aca="false">Donnees!N39</f>
        <v>0</v>
      </c>
      <c r="K25" s="114" t="n">
        <f aca="false">Donnees!O39</f>
        <v>0</v>
      </c>
      <c r="L25" s="114" t="n">
        <f aca="false">Donnees!P39</f>
        <v>0</v>
      </c>
      <c r="M25" s="114" t="n">
        <f aca="false">Donnees!Q39</f>
        <v>0</v>
      </c>
      <c r="N25" s="114" t="n">
        <f aca="false">Donnees!R39</f>
        <v>0</v>
      </c>
      <c r="O25" s="114" t="n">
        <f aca="false">Donnees!S39</f>
        <v>0</v>
      </c>
      <c r="P25" s="148"/>
      <c r="Q25" s="96"/>
      <c r="R25" s="115" t="n">
        <f aca="false">SMALL($G$25:$O$25,1)</f>
        <v>0</v>
      </c>
      <c r="S25" s="115" t="n">
        <f aca="false">SMALL($G$25:$O$25,2)</f>
        <v>0</v>
      </c>
      <c r="T25" s="115" t="n">
        <f aca="false">SMALL($G$25:$O$25,3)</f>
        <v>0</v>
      </c>
      <c r="U25" s="115" t="n">
        <f aca="false">SMALL($G$25:$O$25,4)</f>
        <v>0</v>
      </c>
      <c r="V25" s="115" t="n">
        <f aca="false">SMALL($G$25:$O$25,5)</f>
        <v>0</v>
      </c>
      <c r="W25" s="115" t="n">
        <f aca="false">SMALL($G$25:$O$25,6)</f>
        <v>0</v>
      </c>
      <c r="X25" s="115" t="n">
        <f aca="false">SMALL($G$25:$O$25,7)</f>
        <v>0</v>
      </c>
      <c r="Y25" s="115" t="n">
        <f aca="false">SMALL($G$25:$O$25,8)</f>
        <v>0</v>
      </c>
      <c r="Z25" s="115" t="n">
        <f aca="false">SMALL($G$25:$O$25,9)</f>
        <v>0</v>
      </c>
    </row>
    <row r="26" customFormat="false" ht="24.75" hidden="false" customHeight="true" outlineLevel="0" collapsed="false">
      <c r="A26" s="116"/>
      <c r="B26" s="96"/>
      <c r="C26" s="119" t="s">
        <v>42</v>
      </c>
      <c r="D26" s="149"/>
      <c r="E26" s="150"/>
      <c r="F26" s="151" t="s">
        <v>43</v>
      </c>
      <c r="G26" s="151"/>
      <c r="H26" s="151"/>
      <c r="I26" s="151"/>
      <c r="J26" s="151"/>
      <c r="K26" s="151"/>
      <c r="L26" s="151"/>
      <c r="M26" s="151"/>
      <c r="N26" s="151"/>
      <c r="O26" s="151"/>
      <c r="P26" s="119" t="s">
        <v>44</v>
      </c>
      <c r="Q26" s="96"/>
      <c r="R26" s="115"/>
      <c r="S26" s="115"/>
      <c r="T26" s="115"/>
      <c r="U26" s="115"/>
      <c r="V26" s="115"/>
      <c r="W26" s="115"/>
      <c r="X26" s="115"/>
      <c r="Y26" s="115"/>
      <c r="Z26" s="115"/>
    </row>
    <row r="27" customFormat="false" ht="39.75" hidden="false" customHeight="true" outlineLevel="0" collapsed="false">
      <c r="A27" s="120" t="s">
        <v>46</v>
      </c>
      <c r="B27" s="121" t="n">
        <f aca="false">G3</f>
        <v>0</v>
      </c>
      <c r="C27" s="122" t="n">
        <f aca="false">B7</f>
        <v>0</v>
      </c>
      <c r="D27" s="123" t="n">
        <f aca="false">C7</f>
        <v>0</v>
      </c>
      <c r="E27" s="124" t="n">
        <f aca="false">+E7</f>
        <v>0</v>
      </c>
      <c r="F27" s="124" t="n">
        <f aca="false">+'Coups rendus'!H17</f>
        <v>0</v>
      </c>
      <c r="G27" s="125" t="str">
        <f aca="false">IF($F$27=0,"",IF($F$27&gt;=1,IF(G25=$R$25,"/",IF($F$27&gt;=2,IF(G25=$S$25,"/",IF($F$27&gt;=3,IF(G25=$T$25,"/",IF($F$27&gt;=4,IF(G25=$U$25,"/",IF($F$27&gt;=5,IF(G25=$V$25,"/",IF($F$27&gt;=6,IF(G25=$W$25,"/",IF($F$27&gt;=7,IF(G25=$X$25,"/",IF($F$27&gt;=8,IF(G25=$Y$25,"/",IF($F$27&gt;=9,IF(G25=$Z$25,"/",""),"")),"")),"")),"")),"")),"")),"")),"")),""))</f>
        <v/>
      </c>
      <c r="H27" s="125" t="str">
        <f aca="false">IF($F$27=0,"",IF($F$27&gt;=1,IF(H25=$R$25,"/",IF($F$27&gt;=2,IF(H25=$S$25,"/",IF($F$27&gt;=3,IF(H25=$T$25,"/",IF($F$27&gt;=4,IF(H25=$U$25,"/",IF($F$27&gt;=5,IF(H25=$V$25,"/",IF($F$27&gt;=6,IF(H25=$W$25,"/",IF($F$27&gt;=7,IF(H25=$X$25,"/",IF($F$27&gt;=8,IF(H25=$Y$25,"/",IF($F$27&gt;=9,IF(H25=$Z$25,"/",""),"")),"")),"")),"")),"")),"")),"")),"")),""))</f>
        <v/>
      </c>
      <c r="I27" s="125" t="str">
        <f aca="false">IF($F$27=0,"",IF($F$27&gt;=1,IF(I25=$R$25,"/",IF($F$27&gt;=2,IF(I25=$S$25,"/",IF($F$27&gt;=3,IF(I25=$T$25,"/",IF($F$27&gt;=4,IF(I25=$U$25,"/",IF($F$27&gt;=5,IF(I25=$V$25,"/",IF($F$27&gt;=6,IF(I25=$W$25,"/",IF($F$27&gt;=7,IF(I25=$X$25,"/",IF($F$27&gt;=8,IF(I25=$Y$25,"/",IF($F$27&gt;=9,IF(I25=$Z$25,"/",""),"")),"")),"")),"")),"")),"")),"")),"")),""))</f>
        <v/>
      </c>
      <c r="J27" s="125" t="str">
        <f aca="false">IF($F$27=0,"",IF($F$27&gt;=1,IF(J25=$R$25,"/",IF($F$27&gt;=2,IF(J25=$S$25,"/",IF($F$27&gt;=3,IF(J25=$T$25,"/",IF($F$27&gt;=4,IF(J25=$U$25,"/",IF($F$27&gt;=5,IF(J25=$V$25,"/",IF($F$27&gt;=6,IF(J25=$W$25,"/",IF($F$27&gt;=7,IF(J25=$X$25,"/",IF($F$27&gt;=8,IF(J25=$Y$25,"/",IF($F$27&gt;=9,IF(J25=$Z$25,"/",""),"")),"")),"")),"")),"")),"")),"")),"")),""))</f>
        <v/>
      </c>
      <c r="K27" s="125" t="str">
        <f aca="false">IF($F$27=0,"",IF($F$27&gt;=1,IF(K25=$R$25,"/",IF($F$27&gt;=2,IF(K25=$S$25,"/",IF($F$27&gt;=3,IF(K25=$T$25,"/",IF($F$27&gt;=4,IF(K25=$U$25,"/",IF($F$27&gt;=5,IF(K25=$V$25,"/",IF($F$27&gt;=6,IF(K25=$W$25,"/",IF($F$27&gt;=7,IF(K25=$X$25,"/",IF($F$27&gt;=8,IF(K25=$Y$25,"/",IF($F$27&gt;=9,IF(K25=$Z$25,"/",""),"")),"")),"")),"")),"")),"")),"")),"")),""))</f>
        <v/>
      </c>
      <c r="L27" s="125" t="str">
        <f aca="false">IF($F$27=0,"",IF($F$27&gt;=1,IF(L25=$R$25,"/",IF($F$27&gt;=2,IF(L25=$S$25,"/",IF($F$27&gt;=3,IF(L25=$T$25,"/",IF($F$27&gt;=4,IF(L25=$U$25,"/",IF($F$27&gt;=5,IF(L25=$V$25,"/",IF($F$27&gt;=6,IF(L25=$W$25,"/",IF($F$27&gt;=7,IF(L25=$X$25,"/",IF($F$27&gt;=8,IF(L25=$Y$25,"/",IF($F$27&gt;=9,IF(L25=$Z$25,"/",""),"")),"")),"")),"")),"")),"")),"")),"")),""))</f>
        <v/>
      </c>
      <c r="M27" s="125" t="str">
        <f aca="false">IF($F$27=0,"",IF($F$27&gt;=1,IF(M25=$R$25,"/",IF($F$27&gt;=2,IF(M25=$S$25,"/",IF($F$27&gt;=3,IF(M25=$T$25,"/",IF($F$27&gt;=4,IF(M25=$U$25,"/",IF($F$27&gt;=5,IF(M25=$V$25,"/",IF($F$27&gt;=6,IF(M25=$W$25,"/",IF($F$27&gt;=7,IF(M25=$X$25,"/",IF($F$27&gt;=8,IF(M25=$Y$25,"/",IF($F$27&gt;=9,IF(M25=$Z$25,"/",""),"")),"")),"")),"")),"")),"")),"")),"")),""))</f>
        <v/>
      </c>
      <c r="N27" s="125" t="str">
        <f aca="false">IF($F$27=0,"",IF($F$27&gt;=1,IF(N25=$R$25,"/",IF($F$27&gt;=2,IF(N25=$S$25,"/",IF($F$27&gt;=3,IF(N25=$T$25,"/",IF($F$27&gt;=4,IF(N25=$U$25,"/",IF($F$27&gt;=5,IF(N25=$V$25,"/",IF($F$27&gt;=6,IF(N25=$W$25,"/",IF($F$27&gt;=7,IF(N25=$X$25,"/",IF($F$27&gt;=8,IF(N25=$Y$25,"/",IF($F$27&gt;=9,IF(N25=$Z$25,"/",""),"")),"")),"")),"")),"")),"")),"")),"")),""))</f>
        <v/>
      </c>
      <c r="O27" s="125" t="str">
        <f aca="false">IF($F$27=0,"",IF($F$27&gt;=1,IF(O25=$R$25,"/",IF($F$27&gt;=2,IF(O25=$S$25,"/",IF($F$27&gt;=3,IF(O25=$T$25,"/",IF($F$27&gt;=4,IF(O25=$U$25,"/",IF($F$27&gt;=5,IF(O25=$V$25,"/",IF($F$27&gt;=6,IF(O25=$W$25,"/",IF($F$27&gt;=7,IF(O25=$X$25,"/",IF($F$27&gt;=8,IF(O25=$Y$25,"/",IF($F$27&gt;=9,IF(O25=$Z$25,"/",""),"")),"")),"")),"")),"")),"")),"")),"")),""))</f>
        <v/>
      </c>
      <c r="P27" s="152"/>
      <c r="Q27" s="96"/>
    </row>
    <row r="28" customFormat="false" ht="39.75" hidden="true" customHeight="true" outlineLevel="0" collapsed="false">
      <c r="A28" s="120"/>
      <c r="B28" s="127"/>
      <c r="C28" s="128"/>
      <c r="D28" s="129"/>
      <c r="E28" s="130"/>
      <c r="F28" s="130"/>
      <c r="G28" s="131" t="n">
        <f aca="false">G25</f>
        <v>0</v>
      </c>
      <c r="H28" s="131" t="n">
        <f aca="false">H25</f>
        <v>0</v>
      </c>
      <c r="I28" s="131" t="n">
        <f aca="false">I25</f>
        <v>0</v>
      </c>
      <c r="J28" s="131" t="n">
        <f aca="false">J25</f>
        <v>0</v>
      </c>
      <c r="K28" s="131" t="n">
        <f aca="false">K25</f>
        <v>0</v>
      </c>
      <c r="L28" s="131" t="n">
        <f aca="false">L25</f>
        <v>0</v>
      </c>
      <c r="M28" s="131" t="n">
        <f aca="false">M25</f>
        <v>0</v>
      </c>
      <c r="N28" s="131" t="n">
        <f aca="false">N25</f>
        <v>0</v>
      </c>
      <c r="O28" s="131" t="n">
        <f aca="false">O25</f>
        <v>0</v>
      </c>
      <c r="P28" s="153"/>
      <c r="Q28" s="96"/>
      <c r="R28" s="115" t="n">
        <f aca="false">SMALL($G$28:$O$28,1)</f>
        <v>0</v>
      </c>
      <c r="S28" s="115" t="n">
        <f aca="false">SMALL($G$28:$O$28,2)</f>
        <v>0</v>
      </c>
      <c r="T28" s="115" t="n">
        <f aca="false">SMALL($G$28:$O$28,3)</f>
        <v>0</v>
      </c>
      <c r="U28" s="115" t="n">
        <f aca="false">SMALL($G$28:$O$28,4)</f>
        <v>0</v>
      </c>
      <c r="V28" s="115" t="n">
        <f aca="false">SMALL($G$28:$O$28,5)</f>
        <v>0</v>
      </c>
      <c r="W28" s="115" t="n">
        <f aca="false">SMALL($G$28:$O$28,6)</f>
        <v>0</v>
      </c>
      <c r="X28" s="115" t="n">
        <f aca="false">SMALL($G$28:$O$28,7)</f>
        <v>0</v>
      </c>
      <c r="Y28" s="115" t="n">
        <f aca="false">SMALL($G$28:$O$28,8)</f>
        <v>0</v>
      </c>
      <c r="Z28" s="115" t="n">
        <f aca="false">SMALL($G$28:$O$28,9)</f>
        <v>0</v>
      </c>
    </row>
    <row r="29" customFormat="false" ht="39.75" hidden="false" customHeight="true" outlineLevel="0" collapsed="false">
      <c r="A29" s="120"/>
      <c r="B29" s="139" t="n">
        <f aca="false">M3</f>
        <v>0</v>
      </c>
      <c r="C29" s="140" t="n">
        <f aca="false">B9</f>
        <v>0</v>
      </c>
      <c r="D29" s="141" t="n">
        <f aca="false">C9</f>
        <v>0</v>
      </c>
      <c r="E29" s="142" t="n">
        <f aca="false">+E17</f>
        <v>0</v>
      </c>
      <c r="F29" s="142" t="n">
        <f aca="false">+'Coups rendus'!N17</f>
        <v>0</v>
      </c>
      <c r="G29" s="143" t="str">
        <f aca="false">IF($F$29=0,"",IF($F$29&gt;=1,IF(G28=$R$28,"/",IF($F$29&gt;=2,IF(G28=$S$28,"/",IF($F$29&gt;=3,IF(G28=$T$28,"/",IF($F$29&gt;=4,IF(G28=$U$28,"/",IF($F$29&gt;=5,IF(G28=$V$28,"/",IF($F$29&gt;=6,IF(G28=$W$28,"/",IF($F$29&gt;=7,IF(G28=$X$28,"/",IF($F$29&gt;=8,IF(G28=$Y$28,"/",IF($F$29&gt;=9,IF(G28=$Z$28,"/",""),"")),"")),"")),"")),"")),"")),"")),"")),""))</f>
        <v/>
      </c>
      <c r="H29" s="143" t="str">
        <f aca="false">IF($F$29=0,"",IF($F$29&gt;=1,IF(H28=$R$28,"/",IF($F$29&gt;=2,IF(H28=$S$28,"/",IF($F$29&gt;=3,IF(H28=$T$28,"/",IF($F$29&gt;=4,IF(H28=$U$28,"/",IF($F$29&gt;=5,IF(H28=$V$28,"/",IF($F$29&gt;=6,IF(H28=$W$28,"/",IF($F$29&gt;=7,IF(H28=$X$28,"/",IF($F$29&gt;=8,IF(H28=$Y$28,"/",IF($F$29&gt;=9,IF(H28=$Z$28,"/",""),"")),"")),"")),"")),"")),"")),"")),"")),""))</f>
        <v/>
      </c>
      <c r="I29" s="143" t="str">
        <f aca="false">IF($F$29=0,"",IF($F$29&gt;=1,IF(I28=$R$28,"/",IF($F$29&gt;=2,IF(I28=$S$28,"/",IF($F$29&gt;=3,IF(I28=$T$28,"/",IF($F$29&gt;=4,IF(I28=$U$28,"/",IF($F$29&gt;=5,IF(I28=$V$28,"/",IF($F$29&gt;=6,IF(I28=$W$28,"/",IF($F$29&gt;=7,IF(I28=$X$28,"/",IF($F$29&gt;=8,IF(I28=$Y$28,"/",IF($F$29&gt;=9,IF(I28=$Z$28,"/",""),"")),"")),"")),"")),"")),"")),"")),"")),""))</f>
        <v/>
      </c>
      <c r="J29" s="143" t="str">
        <f aca="false">IF($F$29=0,"",IF($F$29&gt;=1,IF(J28=$R$28,"/",IF($F$29&gt;=2,IF(J28=$S$28,"/",IF($F$29&gt;=3,IF(J28=$T$28,"/",IF($F$29&gt;=4,IF(J28=$U$28,"/",IF($F$29&gt;=5,IF(J28=$V$28,"/",IF($F$29&gt;=6,IF(J28=$W$28,"/",IF($F$29&gt;=7,IF(J28=$X$28,"/",IF($F$29&gt;=8,IF(J28=$Y$28,"/",IF($F$29&gt;=9,IF(J28=$Z$28,"/",""),"")),"")),"")),"")),"")),"")),"")),"")),""))</f>
        <v/>
      </c>
      <c r="K29" s="143" t="str">
        <f aca="false">IF($F$29=0,"",IF($F$29&gt;=1,IF(K28=$R$28,"/",IF($F$29&gt;=2,IF(K28=$S$28,"/",IF($F$29&gt;=3,IF(K28=$T$28,"/",IF($F$29&gt;=4,IF(K28=$U$28,"/",IF($F$29&gt;=5,IF(K28=$V$28,"/",IF($F$29&gt;=6,IF(K28=$W$28,"/",IF($F$29&gt;=7,IF(K28=$X$28,"/",IF($F$29&gt;=8,IF(K28=$Y$28,"/",IF($F$29&gt;=9,IF(K28=$Z$28,"/",""),"")),"")),"")),"")),"")),"")),"")),"")),""))</f>
        <v/>
      </c>
      <c r="L29" s="143" t="str">
        <f aca="false">IF($F$29=0,"",IF($F$29&gt;=1,IF(L28=$R$28,"/",IF($F$29&gt;=2,IF(L28=$S$28,"/",IF($F$29&gt;=3,IF(L28=$T$28,"/",IF($F$29&gt;=4,IF(L28=$U$28,"/",IF($F$29&gt;=5,IF(L28=$V$28,"/",IF($F$29&gt;=6,IF(L28=$W$28,"/",IF($F$29&gt;=7,IF(L28=$X$28,"/",IF($F$29&gt;=8,IF(L28=$Y$28,"/",IF($F$29&gt;=9,IF(L28=$Z$28,"/",""),"")),"")),"")),"")),"")),"")),"")),"")),""))</f>
        <v/>
      </c>
      <c r="M29" s="143" t="str">
        <f aca="false">IF($F$29=0,"",IF($F$29&gt;=1,IF(M28=$R$28,"/",IF($F$29&gt;=2,IF(M28=$S$28,"/",IF($F$29&gt;=3,IF(M28=$T$28,"/",IF($F$29&gt;=4,IF(M28=$U$28,"/",IF($F$29&gt;=5,IF(M28=$V$28,"/",IF($F$29&gt;=6,IF(M28=$W$28,"/",IF($F$29&gt;=7,IF(M28=$X$28,"/",IF($F$29&gt;=8,IF(M28=$Y$28,"/",IF($F$29&gt;=9,IF(M28=$Z$28,"/",""),"")),"")),"")),"")),"")),"")),"")),"")),""))</f>
        <v/>
      </c>
      <c r="N29" s="143" t="str">
        <f aca="false">IF($F$29=0,"",IF($F$29&gt;=1,IF(N28=$R$28,"/",IF($F$29&gt;=2,IF(N28=$S$28,"/",IF($F$29&gt;=3,IF(N28=$T$28,"/",IF($F$29&gt;=4,IF(N28=$U$28,"/",IF($F$29&gt;=5,IF(N28=$V$28,"/",IF($F$29&gt;=6,IF(N28=$W$28,"/",IF($F$29&gt;=7,IF(N28=$X$28,"/",IF($F$29&gt;=8,IF(N28=$Y$28,"/",IF($F$29&gt;=9,IF(N28=$Z$28,"/",""),"")),"")),"")),"")),"")),"")),"")),"")),""))</f>
        <v/>
      </c>
      <c r="O29" s="143" t="str">
        <f aca="false">IF($F$29=0,"",IF($F$29&gt;=1,IF(O28=$R$28,"/",IF($F$29&gt;=2,IF(O28=$S$28,"/",IF($F$29&gt;=3,IF(O28=$T$28,"/",IF($F$29&gt;=4,IF(O28=$U$28,"/",IF($F$29&gt;=5,IF(O28=$V$28,"/",IF($F$29&gt;=6,IF(O28=$W$28,"/",IF($F$29&gt;=7,IF(O28=$X$28,"/",IF($F$29&gt;=8,IF(O28=$Y$28,"/",IF($F$29&gt;=9,IF(O28=$Z$28,"/",""),"")),"")),"")),"")),"")),"")),"")),"")),""))</f>
        <v/>
      </c>
      <c r="P29" s="154"/>
      <c r="Q29" s="96"/>
    </row>
    <row r="30" customFormat="false" ht="39.75" hidden="true" customHeight="true" outlineLevel="0" collapsed="false">
      <c r="A30" s="120"/>
      <c r="B30" s="155"/>
      <c r="C30" s="156"/>
      <c r="D30" s="157"/>
      <c r="E30" s="158"/>
      <c r="F30" s="158"/>
      <c r="G30" s="159" t="n">
        <f aca="false">G25</f>
        <v>0</v>
      </c>
      <c r="H30" s="159" t="n">
        <f aca="false">H25</f>
        <v>0</v>
      </c>
      <c r="I30" s="159" t="n">
        <f aca="false">I25</f>
        <v>0</v>
      </c>
      <c r="J30" s="159" t="n">
        <f aca="false">J25</f>
        <v>0</v>
      </c>
      <c r="K30" s="159" t="n">
        <f aca="false">K25</f>
        <v>0</v>
      </c>
      <c r="L30" s="159" t="n">
        <f aca="false">L25</f>
        <v>0</v>
      </c>
      <c r="M30" s="159" t="n">
        <f aca="false">M25</f>
        <v>0</v>
      </c>
      <c r="N30" s="159" t="n">
        <f aca="false">N25</f>
        <v>0</v>
      </c>
      <c r="O30" s="159" t="n">
        <f aca="false">O25</f>
        <v>0</v>
      </c>
      <c r="P30" s="160"/>
      <c r="Q30" s="96"/>
      <c r="R30" s="115" t="n">
        <f aca="false">SMALL($G$30:$O$30,1)</f>
        <v>0</v>
      </c>
      <c r="S30" s="115" t="n">
        <f aca="false">SMALL($G$30:$O$30,2)</f>
        <v>0</v>
      </c>
      <c r="T30" s="115" t="n">
        <f aca="false">SMALL($G$30:$O$30,3)</f>
        <v>0</v>
      </c>
      <c r="U30" s="115" t="n">
        <f aca="false">SMALL($G$30:$O$30,4)</f>
        <v>0</v>
      </c>
      <c r="V30" s="115" t="n">
        <f aca="false">SMALL($G$30:$O$30,5)</f>
        <v>0</v>
      </c>
      <c r="W30" s="115" t="n">
        <f aca="false">SMALL($G$30:$O$30,6)</f>
        <v>0</v>
      </c>
      <c r="X30" s="115" t="n">
        <f aca="false">SMALL($G$30:$O$30,7)</f>
        <v>0</v>
      </c>
      <c r="Y30" s="115" t="n">
        <f aca="false">SMALL($G$30:$O$30,8)</f>
        <v>0</v>
      </c>
      <c r="Z30" s="115" t="n">
        <f aca="false">SMALL($G$30:$O$30,9)</f>
        <v>0</v>
      </c>
    </row>
    <row r="31" customFormat="false" ht="39.75" hidden="false" customHeight="true" outlineLevel="0" collapsed="false">
      <c r="A31" s="120"/>
      <c r="B31" s="121" t="n">
        <f aca="false">G3</f>
        <v>0</v>
      </c>
      <c r="C31" s="122" t="n">
        <f aca="false">B8</f>
        <v>0</v>
      </c>
      <c r="D31" s="123" t="n">
        <f aca="false">C8</f>
        <v>0</v>
      </c>
      <c r="E31" s="124" t="n">
        <f aca="false">+E15</f>
        <v>0</v>
      </c>
      <c r="F31" s="124" t="n">
        <f aca="false">'Coups rendus'!H18</f>
        <v>0</v>
      </c>
      <c r="G31" s="125" t="str">
        <f aca="false">IF($F$31=0,"",IF($F$31&gt;=1,IF(G30=$R$30,"/",IF($F$31&gt;=2,IF(G30=$S$30,"/",IF($F$31&gt;=3,IF(G30=$T$30,"/",IF($F$31&gt;=4,IF(G30=$U$30,"/",IF($F$31&gt;=5,IF(G30=$V$30,"/",IF($F$31&gt;=6,IF(G30=$W$30,"/",IF($F$31&gt;=7,IF(G30=$X$30,"/",IF($F$31&gt;=8,IF(G30=$Y$30,"/",IF($F$31&gt;=9,IF(G30=$Z$30,"/",""),"")),"")),"")),"")),"")),"")),"")),"")),""))</f>
        <v/>
      </c>
      <c r="H31" s="125" t="str">
        <f aca="false">IF($F$31=0,"",IF($F$31&gt;=1,IF(H30=$R$30,"/",IF($F$31&gt;=2,IF(H30=$S$30,"/",IF($F$31&gt;=3,IF(H30=$T$30,"/",IF($F$31&gt;=4,IF(H30=$U$30,"/",IF($F$31&gt;=5,IF(H30=$V$30,"/",IF($F$31&gt;=6,IF(H30=$W$30,"/",IF($F$31&gt;=7,IF(H30=$X$30,"/",IF($F$31&gt;=8,IF(H30=$Y$30,"/",IF($F$31&gt;=9,IF(H30=$Z$30,"/",""),"")),"")),"")),"")),"")),"")),"")),"")),""))</f>
        <v/>
      </c>
      <c r="I31" s="125" t="str">
        <f aca="false">IF($F$31=0,"",IF($F$31&gt;=1,IF(I30=$R$30,"/",IF($F$31&gt;=2,IF(I30=$S$30,"/",IF($F$31&gt;=3,IF(I30=$T$30,"/",IF($F$31&gt;=4,IF(I30=$U$30,"/",IF($F$31&gt;=5,IF(I30=$V$30,"/",IF($F$31&gt;=6,IF(I30=$W$30,"/",IF($F$31&gt;=7,IF(I30=$X$30,"/",IF($F$31&gt;=8,IF(I30=$Y$30,"/",IF($F$31&gt;=9,IF(I30=$Z$30,"/",""),"")),"")),"")),"")),"")),"")),"")),"")),""))</f>
        <v/>
      </c>
      <c r="J31" s="125" t="str">
        <f aca="false">IF($F$31=0,"",IF($F$31&gt;=1,IF(J30=$R$30,"/",IF($F$31&gt;=2,IF(J30=$S$30,"/",IF($F$31&gt;=3,IF(J30=$T$30,"/",IF($F$31&gt;=4,IF(J30=$U$30,"/",IF($F$31&gt;=5,IF(J30=$V$30,"/",IF($F$31&gt;=6,IF(J30=$W$30,"/",IF($F$31&gt;=7,IF(J30=$X$30,"/",IF($F$31&gt;=8,IF(J30=$Y$30,"/",IF($F$31&gt;=9,IF(J30=$Z$30,"/",""),"")),"")),"")),"")),"")),"")),"")),"")),""))</f>
        <v/>
      </c>
      <c r="K31" s="125" t="str">
        <f aca="false">IF($F$31=0,"",IF($F$31&gt;=1,IF(K30=$R$30,"/",IF($F$31&gt;=2,IF(K30=$S$30,"/",IF($F$31&gt;=3,IF(K30=$T$30,"/",IF($F$31&gt;=4,IF(K30=$U$30,"/",IF($F$31&gt;=5,IF(K30=$V$30,"/",IF($F$31&gt;=6,IF(K30=$W$30,"/",IF($F$31&gt;=7,IF(K30=$X$30,"/",IF($F$31&gt;=8,IF(K30=$Y$30,"/",IF($F$31&gt;=9,IF(K30=$Z$30,"/",""),"")),"")),"")),"")),"")),"")),"")),"")),""))</f>
        <v/>
      </c>
      <c r="L31" s="125" t="str">
        <f aca="false">IF($F$31=0,"",IF($F$31&gt;=1,IF(L30=$R$30,"/",IF($F$31&gt;=2,IF(L30=$S$30,"/",IF($F$31&gt;=3,IF(L30=$T$30,"/",IF($F$31&gt;=4,IF(L30=$U$30,"/",IF($F$31&gt;=5,IF(L30=$V$30,"/",IF($F$31&gt;=6,IF(L30=$W$30,"/",IF($F$31&gt;=7,IF(L30=$X$30,"/",IF($F$31&gt;=8,IF(L30=$Y$30,"/",IF($F$31&gt;=9,IF(L30=$Z$30,"/",""),"")),"")),"")),"")),"")),"")),"")),"")),""))</f>
        <v/>
      </c>
      <c r="M31" s="125" t="str">
        <f aca="false">IF($F$31=0,"",IF($F$31&gt;=1,IF(M30=$R$30,"/",IF($F$31&gt;=2,IF(M30=$S$30,"/",IF($F$31&gt;=3,IF(M30=$T$30,"/",IF($F$31&gt;=4,IF(M30=$U$30,"/",IF($F$31&gt;=5,IF(M30=$V$30,"/",IF($F$31&gt;=6,IF(M30=$W$30,"/",IF($F$31&gt;=7,IF(M30=$X$30,"/",IF($F$31&gt;=8,IF(M30=$Y$30,"/",IF($F$31&gt;=9,IF(M30=$Z$30,"/",""),"")),"")),"")),"")),"")),"")),"")),"")),""))</f>
        <v/>
      </c>
      <c r="N31" s="125" t="str">
        <f aca="false">IF($F$31=0,"",IF($F$31&gt;=1,IF(N30=$R$30,"/",IF($F$31&gt;=2,IF(N30=$S$30,"/",IF($F$31&gt;=3,IF(N30=$T$30,"/",IF($F$31&gt;=4,IF(N30=$U$30,"/",IF($F$31&gt;=5,IF(N30=$V$30,"/",IF($F$31&gt;=6,IF(N30=$W$30,"/",IF($F$31&gt;=7,IF(N30=$X$30,"/",IF($F$31&gt;=8,IF(N30=$Y$30,"/",IF($F$31&gt;=9,IF(N30=$Z$30,"/",""),"")),"")),"")),"")),"")),"")),"")),"")),""))</f>
        <v/>
      </c>
      <c r="O31" s="125" t="str">
        <f aca="false">IF($F$31=0,"",IF($F$31&gt;=1,IF(O30=$R$30,"/",IF($F$31&gt;=2,IF(O30=$S$30,"/",IF($F$31&gt;=3,IF(O30=$T$30,"/",IF($F$31&gt;=4,IF(O30=$U$30,"/",IF($F$31&gt;=5,IF(O30=$V$30,"/",IF($F$31&gt;=6,IF(O30=$W$30,"/",IF($F$31&gt;=7,IF(O30=$X$30,"/",IF($F$31&gt;=8,IF(O30=$Y$30,"/",IF($F$31&gt;=9,IF(O30=$Z$30,"/",""),"")),"")),"")),"")),"")),"")),"")),"")),""))</f>
        <v/>
      </c>
      <c r="P31" s="152"/>
      <c r="Q31" s="96"/>
    </row>
    <row r="32" customFormat="false" ht="39.75" hidden="true" customHeight="true" outlineLevel="0" collapsed="false">
      <c r="A32" s="120"/>
      <c r="B32" s="127"/>
      <c r="C32" s="128"/>
      <c r="D32" s="129"/>
      <c r="E32" s="130"/>
      <c r="F32" s="130"/>
      <c r="G32" s="131" t="n">
        <f aca="false">G25</f>
        <v>0</v>
      </c>
      <c r="H32" s="131" t="n">
        <f aca="false">H25</f>
        <v>0</v>
      </c>
      <c r="I32" s="131" t="n">
        <f aca="false">I25</f>
        <v>0</v>
      </c>
      <c r="J32" s="131" t="n">
        <f aca="false">J25</f>
        <v>0</v>
      </c>
      <c r="K32" s="131" t="n">
        <f aca="false">K25</f>
        <v>0</v>
      </c>
      <c r="L32" s="131" t="n">
        <f aca="false">L25</f>
        <v>0</v>
      </c>
      <c r="M32" s="131" t="n">
        <f aca="false">M25</f>
        <v>0</v>
      </c>
      <c r="N32" s="131" t="n">
        <f aca="false">N25</f>
        <v>0</v>
      </c>
      <c r="O32" s="131" t="n">
        <f aca="false">O25</f>
        <v>0</v>
      </c>
      <c r="P32" s="153"/>
      <c r="Q32" s="96"/>
      <c r="R32" s="115" t="n">
        <f aca="false">SMALL($G$32:$O$32,1)</f>
        <v>0</v>
      </c>
      <c r="S32" s="115" t="n">
        <f aca="false">SMALL($G$32:$O$32,2)</f>
        <v>0</v>
      </c>
      <c r="T32" s="115" t="n">
        <f aca="false">SMALL($G$32:$O$32,3)</f>
        <v>0</v>
      </c>
      <c r="U32" s="115" t="n">
        <f aca="false">SMALL($G$32:$O$32,4)</f>
        <v>0</v>
      </c>
      <c r="V32" s="115" t="n">
        <f aca="false">SMALL($G$32:$O$32,5)</f>
        <v>0</v>
      </c>
      <c r="W32" s="115" t="n">
        <f aca="false">SMALL($G$32:$O$32,6)</f>
        <v>0</v>
      </c>
      <c r="X32" s="115" t="n">
        <f aca="false">SMALL($G$32:$O$32,7)</f>
        <v>0</v>
      </c>
      <c r="Y32" s="115" t="n">
        <f aca="false">SMALL($G$32:$O$32,8)</f>
        <v>0</v>
      </c>
      <c r="Z32" s="115" t="n">
        <f aca="false">SMALL($G$32:$O$32,9)</f>
        <v>0</v>
      </c>
    </row>
    <row r="33" customFormat="false" ht="39.75" hidden="false" customHeight="true" outlineLevel="0" collapsed="false">
      <c r="A33" s="120"/>
      <c r="B33" s="139" t="n">
        <f aca="false">M3</f>
        <v>0</v>
      </c>
      <c r="C33" s="140" t="n">
        <f aca="false">B10</f>
        <v>0</v>
      </c>
      <c r="D33" s="141" t="n">
        <f aca="false">C10</f>
        <v>0</v>
      </c>
      <c r="E33" s="142" t="n">
        <f aca="false">+E19</f>
        <v>0</v>
      </c>
      <c r="F33" s="142" t="n">
        <f aca="false">+'Coups rendus'!N18</f>
        <v>0</v>
      </c>
      <c r="G33" s="143" t="str">
        <f aca="false">IF($F$33=0,"",IF($F$33&gt;=1,IF(G32=$R$32,"/",IF($F$33&gt;=2,IF(G32=$S$32,"/",IF($F$33&gt;=3,IF(G32=$T$32,"/",IF($F$33&gt;=4,IF(G32=$U$32,"/",IF($F$33&gt;=5,IF(G32=$V$32,"/",IF($F$33&gt;=6,IF(G32=$W$32,"/",IF($F$33&gt;=7,IF(G32=$X$32,"/",IF($F$33&gt;=8,IF(G32=$Y$32,"/",IF($F$33&gt;=9,IF(G32=$Z$32,"/",""),"")),"")),"")),"")),"")),"")),"")),"")),""))</f>
        <v/>
      </c>
      <c r="H33" s="143" t="str">
        <f aca="false">IF($F$33=0,"",IF($F$33&gt;=1,IF(H32=$R$32,"/",IF($F$33&gt;=2,IF(H32=$S$32,"/",IF($F$33&gt;=3,IF(H32=$T$32,"/",IF($F$33&gt;=4,IF(H32=$U$32,"/",IF($F$33&gt;=5,IF(H32=$V$32,"/",IF($F$33&gt;=6,IF(H32=$W$32,"/",IF($F$33&gt;=7,IF(H32=$X$32,"/",IF($F$33&gt;=8,IF(H32=$Y$32,"/",IF($F$33&gt;=9,IF(H32=$Z$32,"/",""),"")),"")),"")),"")),"")),"")),"")),"")),""))</f>
        <v/>
      </c>
      <c r="I33" s="143" t="str">
        <f aca="false">IF($F$33=0,"",IF($F$33&gt;=1,IF(I32=$R$32,"/",IF($F$33&gt;=2,IF(I32=$S$32,"/",IF($F$33&gt;=3,IF(I32=$T$32,"/",IF($F$33&gt;=4,IF(I32=$U$32,"/",IF($F$33&gt;=5,IF(I32=$V$32,"/",IF($F$33&gt;=6,IF(I32=$W$32,"/",IF($F$33&gt;=7,IF(I32=$X$32,"/",IF($F$33&gt;=8,IF(I32=$Y$32,"/",IF($F$33&gt;=9,IF(I32=$Z$32,"/",""),"")),"")),"")),"")),"")),"")),"")),"")),""))</f>
        <v/>
      </c>
      <c r="J33" s="143" t="str">
        <f aca="false">IF($F$33=0,"",IF($F$33&gt;=1,IF(J32=$R$32,"/",IF($F$33&gt;=2,IF(J32=$S$32,"/",IF($F$33&gt;=3,IF(J32=$T$32,"/",IF($F$33&gt;=4,IF(J32=$U$32,"/",IF($F$33&gt;=5,IF(J32=$V$32,"/",IF($F$33&gt;=6,IF(J32=$W$32,"/",IF($F$33&gt;=7,IF(J32=$X$32,"/",IF($F$33&gt;=8,IF(J32=$Y$32,"/",IF($F$33&gt;=9,IF(J32=$Z$32,"/",""),"")),"")),"")),"")),"")),"")),"")),"")),""))</f>
        <v/>
      </c>
      <c r="K33" s="143" t="str">
        <f aca="false">IF($F$33=0,"",IF($F$33&gt;=1,IF(K32=$R$32,"/",IF($F$33&gt;=2,IF(K32=$S$32,"/",IF($F$33&gt;=3,IF(K32=$T$32,"/",IF($F$33&gt;=4,IF(K32=$U$32,"/",IF($F$33&gt;=5,IF(K32=$V$32,"/",IF($F$33&gt;=6,IF(K32=$W$32,"/",IF($F$33&gt;=7,IF(K32=$X$32,"/",IF($F$33&gt;=8,IF(K32=$Y$32,"/",IF($F$33&gt;=9,IF(K32=$Z$32,"/",""),"")),"")),"")),"")),"")),"")),"")),"")),""))</f>
        <v/>
      </c>
      <c r="L33" s="143" t="str">
        <f aca="false">IF($F$33=0,"",IF($F$33&gt;=1,IF(L32=$R$32,"/",IF($F$33&gt;=2,IF(L32=$S$32,"/",IF($F$33&gt;=3,IF(L32=$T$32,"/",IF($F$33&gt;=4,IF(L32=$U$32,"/",IF($F$33&gt;=5,IF(L32=$V$32,"/",IF($F$33&gt;=6,IF(L32=$W$32,"/",IF($F$33&gt;=7,IF(L32=$X$32,"/",IF($F$33&gt;=8,IF(L32=$Y$32,"/",IF($F$33&gt;=9,IF(L32=$Z$32,"/",""),"")),"")),"")),"")),"")),"")),"")),"")),""))</f>
        <v/>
      </c>
      <c r="M33" s="143" t="str">
        <f aca="false">IF($F$33=0,"",IF($F$33&gt;=1,IF(M32=$R$32,"/",IF($F$33&gt;=2,IF(M32=$S$32,"/",IF($F$33&gt;=3,IF(M32=$T$32,"/",IF($F$33&gt;=4,IF(M32=$U$32,"/",IF($F$33&gt;=5,IF(M32=$V$32,"/",IF($F$33&gt;=6,IF(M32=$W$32,"/",IF($F$33&gt;=7,IF(M32=$X$32,"/",IF($F$33&gt;=8,IF(M32=$Y$32,"/",IF($F$33&gt;=9,IF(M32=$Z$32,"/",""),"")),"")),"")),"")),"")),"")),"")),"")),""))</f>
        <v/>
      </c>
      <c r="N33" s="143" t="str">
        <f aca="false">IF($F$33=0,"",IF($F$33&gt;=1,IF(N32=$R$32,"/",IF($F$33&gt;=2,IF(N32=$S$32,"/",IF($F$33&gt;=3,IF(N32=$T$32,"/",IF($F$33&gt;=4,IF(N32=$U$32,"/",IF($F$33&gt;=5,IF(N32=$V$32,"/",IF($F$33&gt;=6,IF(N32=$W$32,"/",IF($F$33&gt;=7,IF(N32=$X$32,"/",IF($F$33&gt;=8,IF(N32=$Y$32,"/",IF($F$33&gt;=9,IF(N32=$Z$32,"/",""),"")),"")),"")),"")),"")),"")),"")),"")),""))</f>
        <v/>
      </c>
      <c r="O33" s="143" t="str">
        <f aca="false">IF($F$33=0,"",IF($F$33&gt;=1,IF(O32=$R$32,"/",IF($F$33&gt;=2,IF(O32=$S$32,"/",IF($F$33&gt;=3,IF(O32=$T$32,"/",IF($F$33&gt;=4,IF(O32=$U$32,"/",IF($F$33&gt;=5,IF(O32=$V$32,"/",IF($F$33&gt;=6,IF(O32=$W$32,"/",IF($F$33&gt;=7,IF(O32=$X$32,"/",IF($F$33&gt;=8,IF(O32=$Y$32,"/",IF($F$33&gt;=9,IF(O32=$Z$32,"/",""),"")),"")),"")),"")),"")),"")),"")),"")),""))</f>
        <v/>
      </c>
      <c r="P33" s="154"/>
      <c r="Q33" s="96"/>
    </row>
    <row r="34" customFormat="false" ht="13.5" hidden="false" customHeight="true" outlineLevel="0" collapsed="false">
      <c r="A34" s="116"/>
      <c r="D34" s="161"/>
      <c r="Q34" s="96"/>
    </row>
    <row r="35" customFormat="false" ht="17.25" hidden="false" customHeight="true" outlineLevel="0" collapsed="false">
      <c r="A35" s="116"/>
      <c r="C35" s="162" t="str">
        <f aca="false">Donnees!C29</f>
        <v>On place la balle sur le fairway.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16"/>
      <c r="Q35" s="96"/>
    </row>
    <row r="36" customFormat="false" ht="17.25" hidden="false" customHeight="true" outlineLevel="0" collapsed="false">
      <c r="A36" s="116"/>
      <c r="C36" s="163" t="n">
        <f aca="false">Donnees!C30</f>
        <v>0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  <c r="Q36" s="96"/>
    </row>
    <row r="37" customFormat="false" ht="17.25" hidden="false" customHeight="true" outlineLevel="0" collapsed="false">
      <c r="A37" s="116"/>
      <c r="C37" s="163" t="n">
        <f aca="false">Donnees!C31</f>
        <v>0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4"/>
      <c r="Q37" s="96"/>
    </row>
    <row r="38" customFormat="false" ht="17.25" hidden="false" customHeight="true" outlineLevel="0" collapsed="false">
      <c r="A38" s="116"/>
      <c r="C38" s="165" t="str">
        <f aca="false">Donnees!C32</f>
        <v> 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4"/>
      <c r="Q38" s="96"/>
    </row>
    <row r="39" customFormat="false" ht="13.5" hidden="false" customHeight="true" outlineLevel="0" collapsed="false">
      <c r="A39" s="148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66"/>
    </row>
  </sheetData>
  <sheetProtection sheet="true" objects="true" scenarios="true"/>
  <mergeCells count="17">
    <mergeCell ref="A1:Q1"/>
    <mergeCell ref="B3:F3"/>
    <mergeCell ref="G3:J3"/>
    <mergeCell ref="K3:L3"/>
    <mergeCell ref="M3:P3"/>
    <mergeCell ref="F5:I5"/>
    <mergeCell ref="J5:O5"/>
    <mergeCell ref="A6:A11"/>
    <mergeCell ref="C12:E12"/>
    <mergeCell ref="F12:O12"/>
    <mergeCell ref="A13:A19"/>
    <mergeCell ref="F26:O26"/>
    <mergeCell ref="A27:A33"/>
    <mergeCell ref="C35:O35"/>
    <mergeCell ref="C36:O36"/>
    <mergeCell ref="C37:O37"/>
    <mergeCell ref="C38:O3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D10" activeCellId="0" sqref="D10"/>
    </sheetView>
  </sheetViews>
  <sheetFormatPr defaultColWidth="11.47265625" defaultRowHeight="14.05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22.64"/>
    <col collapsed="false" customWidth="true" hidden="false" outlineLevel="0" max="3" min="3" style="1" width="24.82"/>
    <col collapsed="false" customWidth="true" hidden="false" outlineLevel="0" max="4" min="4" style="1" width="22.8"/>
    <col collapsed="false" customWidth="true" hidden="false" outlineLevel="0" max="5" min="5" style="1" width="3.64"/>
    <col collapsed="false" customWidth="true" hidden="false" outlineLevel="0" max="15" min="6" style="1" width="9.73"/>
    <col collapsed="false" customWidth="true" hidden="false" outlineLevel="0" max="16" min="16" style="1" width="12.56"/>
    <col collapsed="false" customWidth="true" hidden="false" outlineLevel="0" max="17" min="17" style="1" width="3.97"/>
    <col collapsed="false" customWidth="false" hidden="true" outlineLevel="0" max="26" min="18" style="1" width="11.47"/>
    <col collapsed="false" customWidth="false" hidden="false" outlineLevel="0" max="257" min="27" style="3" width="11.47"/>
  </cols>
  <sheetData>
    <row r="1" customFormat="false" ht="36" hidden="false" customHeight="true" outlineLevel="0" collapsed="false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customFormat="false" ht="13.5" hidden="false" customHeight="true" outlineLevel="0" collapsed="false">
      <c r="A2" s="83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84"/>
    </row>
    <row r="3" s="89" customFormat="true" ht="29.25" hidden="false" customHeight="true" outlineLevel="0" collapsed="false">
      <c r="A3" s="85"/>
      <c r="B3" s="86" t="n">
        <f aca="false">Donnees!M12</f>
        <v>0</v>
      </c>
      <c r="C3" s="86"/>
      <c r="D3" s="86"/>
      <c r="E3" s="86"/>
      <c r="F3" s="86"/>
      <c r="G3" s="87" t="n">
        <f aca="false">Donnees!C14</f>
        <v>0</v>
      </c>
      <c r="H3" s="87"/>
      <c r="I3" s="87"/>
      <c r="J3" s="87"/>
      <c r="K3" s="88" t="s">
        <v>39</v>
      </c>
      <c r="L3" s="88"/>
      <c r="M3" s="87" t="n">
        <f aca="false">Donnees!L14</f>
        <v>0</v>
      </c>
      <c r="N3" s="87"/>
      <c r="O3" s="87"/>
      <c r="P3" s="87"/>
      <c r="Q3" s="84"/>
      <c r="R3" s="1"/>
      <c r="S3" s="1"/>
      <c r="T3" s="1"/>
      <c r="U3" s="1"/>
      <c r="V3" s="1"/>
      <c r="W3" s="1"/>
      <c r="X3" s="1"/>
      <c r="Y3" s="1"/>
      <c r="Z3" s="1"/>
    </row>
    <row r="4" customFormat="false" ht="18.75" hidden="false" customHeight="true" outlineLevel="0" collapsed="false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2"/>
    </row>
    <row r="5" customFormat="false" ht="39.75" hidden="false" customHeight="true" outlineLevel="0" collapsed="false">
      <c r="A5" s="93" t="n">
        <v>2</v>
      </c>
      <c r="B5" s="40"/>
      <c r="C5" s="40"/>
      <c r="D5" s="40"/>
      <c r="E5" s="40"/>
      <c r="F5" s="94" t="s">
        <v>40</v>
      </c>
      <c r="G5" s="94"/>
      <c r="H5" s="94"/>
      <c r="I5" s="94"/>
      <c r="J5" s="95" t="n">
        <f aca="false">Donnees!J2</f>
        <v>0</v>
      </c>
      <c r="K5" s="95"/>
      <c r="L5" s="95"/>
      <c r="M5" s="95"/>
      <c r="N5" s="95"/>
      <c r="O5" s="95"/>
      <c r="P5" s="40"/>
      <c r="Q5" s="96"/>
    </row>
    <row r="6" customFormat="false" ht="16.5" hidden="false" customHeight="true" outlineLevel="0" collapsed="false">
      <c r="A6" s="97" t="s">
        <v>41</v>
      </c>
      <c r="I6" s="98"/>
      <c r="J6" s="40"/>
      <c r="K6" s="40"/>
      <c r="L6" s="40"/>
      <c r="M6" s="40"/>
      <c r="Q6" s="96"/>
    </row>
    <row r="7" customFormat="false" ht="24.75" hidden="false" customHeight="true" outlineLevel="0" collapsed="false">
      <c r="A7" s="97"/>
      <c r="B7" s="99" t="n">
        <f aca="true">INDIRECT(ADDRESS($A$5*2+15,3,1,,"Donnees"))</f>
        <v>0</v>
      </c>
      <c r="C7" s="99" t="n">
        <f aca="true">INDIRECT(ADDRESS($A$5*2+15,6,1,,"Donnees"))</f>
        <v>0</v>
      </c>
      <c r="D7" s="100" t="n">
        <f aca="true">INDIRECT(ADDRESS($A$5*2+15,9,1,,"Donnees"))</f>
        <v>0</v>
      </c>
      <c r="E7" s="101" t="n">
        <f aca="true">INDIRECT(ADDRESS($A$5*2+15,10,1,,"Donnees"))</f>
        <v>0</v>
      </c>
      <c r="F7" s="102" t="s">
        <v>4</v>
      </c>
      <c r="G7" s="103" t="n">
        <f aca="false">Donnees!B41</f>
        <v>0</v>
      </c>
      <c r="H7" s="103" t="n">
        <f aca="false">Donnees!C41</f>
        <v>1</v>
      </c>
      <c r="I7" s="103" t="n">
        <f aca="false">Donnees!D41</f>
        <v>2</v>
      </c>
      <c r="J7" s="103" t="n">
        <f aca="false">Donnees!E41</f>
        <v>3</v>
      </c>
      <c r="K7" s="103" t="n">
        <f aca="false">Donnees!F41</f>
        <v>4</v>
      </c>
      <c r="L7" s="103" t="n">
        <f aca="false">Donnees!G41</f>
        <v>5</v>
      </c>
      <c r="M7" s="103" t="n">
        <f aca="false">Donnees!H41</f>
        <v>6</v>
      </c>
      <c r="N7" s="103" t="n">
        <f aca="false">Donnees!I41</f>
        <v>7</v>
      </c>
      <c r="O7" s="103" t="n">
        <f aca="false">Donnees!J41</f>
        <v>8</v>
      </c>
      <c r="Q7" s="96"/>
    </row>
    <row r="8" customFormat="false" ht="24.75" hidden="false" customHeight="true" outlineLevel="0" collapsed="false">
      <c r="A8" s="97"/>
      <c r="B8" s="104" t="n">
        <f aca="true">INDIRECT(ADDRESS($A$5*2+16,3,1,,"Donnees"))</f>
        <v>0</v>
      </c>
      <c r="C8" s="104" t="n">
        <f aca="true">INDIRECT(ADDRESS($A$5*2+16,6,1,,"Donnees"))</f>
        <v>0</v>
      </c>
      <c r="D8" s="105" t="n">
        <f aca="true">INDIRECT(ADDRESS($A$5*2+16,9,1,,"Donnees"))</f>
        <v>0</v>
      </c>
      <c r="E8" s="106" t="n">
        <f aca="true">INDIRECT(ADDRESS($A$5*2+16,10,1,,"Donnees"))</f>
        <v>0</v>
      </c>
      <c r="F8" s="107" t="s">
        <v>5</v>
      </c>
      <c r="G8" s="108" t="e">
        <f aca="false">Donnees!B42</f>
        <v>#N/A</v>
      </c>
      <c r="H8" s="108" t="n">
        <f aca="false">Donnees!C42</f>
        <v>0</v>
      </c>
      <c r="I8" s="108" t="n">
        <f aca="false">Donnees!D42</f>
        <v>0</v>
      </c>
      <c r="J8" s="108" t="n">
        <f aca="false">Donnees!E42</f>
        <v>0</v>
      </c>
      <c r="K8" s="108" t="n">
        <f aca="false">Donnees!F42</f>
        <v>0</v>
      </c>
      <c r="L8" s="108" t="n">
        <f aca="false">Donnees!G42</f>
        <v>0</v>
      </c>
      <c r="M8" s="108" t="n">
        <f aca="false">Donnees!H42</f>
        <v>0</v>
      </c>
      <c r="N8" s="108" t="n">
        <f aca="false">Donnees!I42</f>
        <v>0</v>
      </c>
      <c r="O8" s="108" t="n">
        <f aca="false">Donnees!J42</f>
        <v>0</v>
      </c>
      <c r="Q8" s="96"/>
    </row>
    <row r="9" customFormat="false" ht="24.75" hidden="false" customHeight="true" outlineLevel="0" collapsed="false">
      <c r="A9" s="97"/>
      <c r="B9" s="109" t="n">
        <f aca="true">INDIRECT(ADDRESS($A$5*2+15,12,1,,"Donnees"))</f>
        <v>0</v>
      </c>
      <c r="C9" s="109" t="n">
        <f aca="true">INDIRECT(ADDRESS($A$5*2+15,15,1,,"Donnees"))</f>
        <v>0</v>
      </c>
      <c r="D9" s="110" t="n">
        <f aca="true">INDIRECT(ADDRESS($A$5*2+15,18,1,,"Donnees"))</f>
        <v>0</v>
      </c>
      <c r="E9" s="101" t="n">
        <f aca="true">INDIRECT(ADDRESS($A$5*2+15,19,1,,"Donnees"))</f>
        <v>0</v>
      </c>
      <c r="F9" s="111" t="s">
        <v>6</v>
      </c>
      <c r="G9" s="111" t="e">
        <f aca="false">Donnees!B43</f>
        <v>#N/A</v>
      </c>
      <c r="H9" s="111" t="n">
        <f aca="false">Donnees!C43</f>
        <v>0</v>
      </c>
      <c r="I9" s="111" t="n">
        <f aca="false">Donnees!D43</f>
        <v>0</v>
      </c>
      <c r="J9" s="111" t="n">
        <f aca="false">Donnees!E43</f>
        <v>0</v>
      </c>
      <c r="K9" s="111" t="n">
        <f aca="false">Donnees!F43</f>
        <v>0</v>
      </c>
      <c r="L9" s="111" t="n">
        <f aca="false">Donnees!G43</f>
        <v>0</v>
      </c>
      <c r="M9" s="111" t="n">
        <f aca="false">Donnees!H43</f>
        <v>0</v>
      </c>
      <c r="N9" s="111" t="n">
        <f aca="false">Donnees!I43</f>
        <v>0</v>
      </c>
      <c r="O9" s="111" t="n">
        <f aca="false">Donnees!J43</f>
        <v>0</v>
      </c>
      <c r="Q9" s="96"/>
    </row>
    <row r="10" customFormat="false" ht="24.75" hidden="false" customHeight="true" outlineLevel="0" collapsed="false">
      <c r="A10" s="97"/>
      <c r="B10" s="99" t="n">
        <f aca="true">INDIRECT(ADDRESS($A$5*2+16,12,1,,"Donnees"))</f>
        <v>0</v>
      </c>
      <c r="C10" s="99" t="n">
        <f aca="true">INDIRECT(ADDRESS($A$5*2+16,15,1,,"Donnees"))</f>
        <v>0</v>
      </c>
      <c r="D10" s="100" t="n">
        <f aca="true">INDIRECT(ADDRESS($A$5*2+16,18,1,,"Donnees"))</f>
        <v>0</v>
      </c>
      <c r="E10" s="101" t="n">
        <f aca="true">INDIRECT(ADDRESS($A$5*2+16,19,1,,"Donnees"))</f>
        <v>0</v>
      </c>
      <c r="F10" s="112" t="s">
        <v>7</v>
      </c>
      <c r="G10" s="112" t="e">
        <f aca="false">Donnees!B44</f>
        <v>#N/A</v>
      </c>
      <c r="H10" s="112" t="n">
        <f aca="false">Donnees!C44</f>
        <v>0</v>
      </c>
      <c r="I10" s="112" t="n">
        <f aca="false">Donnees!D44</f>
        <v>0</v>
      </c>
      <c r="J10" s="112" t="n">
        <f aca="false">Donnees!E44</f>
        <v>0</v>
      </c>
      <c r="K10" s="112" t="n">
        <f aca="false">Donnees!F44</f>
        <v>0</v>
      </c>
      <c r="L10" s="112" t="n">
        <f aca="false">Donnees!G44</f>
        <v>0</v>
      </c>
      <c r="M10" s="112" t="n">
        <f aca="false">Donnees!H44</f>
        <v>0</v>
      </c>
      <c r="N10" s="112" t="n">
        <f aca="false">Donnees!I44</f>
        <v>0</v>
      </c>
      <c r="O10" s="112" t="n">
        <f aca="false">Donnees!J44</f>
        <v>0</v>
      </c>
      <c r="Q10" s="96"/>
    </row>
    <row r="11" customFormat="false" ht="24.75" hidden="false" customHeight="true" outlineLevel="0" collapsed="false">
      <c r="A11" s="97"/>
      <c r="F11" s="113" t="s">
        <v>8</v>
      </c>
      <c r="G11" s="114" t="e">
        <f aca="false">Donnees!B45</f>
        <v>#N/A</v>
      </c>
      <c r="H11" s="114" t="n">
        <f aca="false">Donnees!C45</f>
        <v>0</v>
      </c>
      <c r="I11" s="114" t="n">
        <f aca="false">Donnees!D45</f>
        <v>0</v>
      </c>
      <c r="J11" s="114" t="n">
        <f aca="false">Donnees!E45</f>
        <v>0</v>
      </c>
      <c r="K11" s="114" t="n">
        <f aca="false">Donnees!F45</f>
        <v>0</v>
      </c>
      <c r="L11" s="114" t="n">
        <f aca="false">Donnees!G45</f>
        <v>0</v>
      </c>
      <c r="M11" s="114" t="n">
        <f aca="false">Donnees!H45</f>
        <v>0</v>
      </c>
      <c r="N11" s="114" t="n">
        <f aca="false">Donnees!I45</f>
        <v>0</v>
      </c>
      <c r="O11" s="114" t="n">
        <f aca="false">Donnees!J45</f>
        <v>0</v>
      </c>
      <c r="Q11" s="96"/>
      <c r="R11" s="115" t="e">
        <f aca="false">SMALL($G$11:$O$11,1)</f>
        <v>#N/A</v>
      </c>
      <c r="S11" s="115" t="e">
        <f aca="false">SMALL($G$11:$O$11,2)</f>
        <v>#N/A</v>
      </c>
      <c r="T11" s="115" t="e">
        <f aca="false">SMALL($G$11:$O$11,3)</f>
        <v>#N/A</v>
      </c>
      <c r="U11" s="115" t="e">
        <f aca="false">SMALL($G$11:$O$11,4)</f>
        <v>#N/A</v>
      </c>
      <c r="V11" s="115" t="e">
        <f aca="false">SMALL($G$11:$O$11,5)</f>
        <v>#N/A</v>
      </c>
      <c r="W11" s="115" t="e">
        <f aca="false">SMALL($G$11:$O$11,6)</f>
        <v>#N/A</v>
      </c>
      <c r="X11" s="115" t="e">
        <f aca="false">SMALL($G$11:$O$11,7)</f>
        <v>#N/A</v>
      </c>
      <c r="Y11" s="115" t="e">
        <f aca="false">SMALL($G$11:$O$11,8)</f>
        <v>#N/A</v>
      </c>
      <c r="Z11" s="115" t="e">
        <f aca="false">SMALL($G$11:$O$11,9)</f>
        <v>#N/A</v>
      </c>
    </row>
    <row r="12" customFormat="false" ht="24.75" hidden="false" customHeight="true" outlineLevel="0" collapsed="false">
      <c r="A12" s="116"/>
      <c r="B12" s="96"/>
      <c r="C12" s="117" t="s">
        <v>42</v>
      </c>
      <c r="D12" s="117"/>
      <c r="E12" s="117"/>
      <c r="F12" s="118" t="s">
        <v>43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9" t="s">
        <v>44</v>
      </c>
      <c r="Q12" s="96"/>
      <c r="R12" s="115"/>
      <c r="S12" s="115"/>
      <c r="T12" s="115"/>
      <c r="U12" s="115"/>
      <c r="V12" s="115"/>
      <c r="W12" s="115"/>
      <c r="X12" s="115"/>
      <c r="Y12" s="115"/>
      <c r="Z12" s="115"/>
    </row>
    <row r="13" customFormat="false" ht="39.75" hidden="false" customHeight="true" outlineLevel="0" collapsed="false">
      <c r="A13" s="120" t="s">
        <v>45</v>
      </c>
      <c r="B13" s="121" t="n">
        <f aca="false">G3</f>
        <v>0</v>
      </c>
      <c r="C13" s="122" t="n">
        <f aca="false">B7</f>
        <v>0</v>
      </c>
      <c r="D13" s="123" t="n">
        <f aca="false">C7</f>
        <v>0</v>
      </c>
      <c r="E13" s="124" t="n">
        <f aca="false">+E7</f>
        <v>0</v>
      </c>
      <c r="F13" s="124" t="n">
        <f aca="false">'Coups rendus'!H7</f>
        <v>0</v>
      </c>
      <c r="G13" s="125" t="str">
        <f aca="false">IF($F$13=0,"",IF($F$13&gt;=1,IF(G11=$R$11,"/",IF($F$13&gt;=2,IF(G11=$S$11,"/",IF($F$13&gt;=3,IF(G11=$T$11,"/",IF($F$13&gt;=4,IF(G11=$U$11,"/",IF($F$13&gt;=5,IF(G11=$V$11,"/",IF($F$13&gt;=6,IF(G11=$W$11,"/",IF($F$13&gt;=7,IF(G11=$X$11,"/",IF($F$13&gt;=8,IF(G11=$Y$11,"/",IF($F$13&gt;=9,IF(G11=$Z$11,"/",""),"")),"")),"")),"")),"")),"")),"")),"")),""))</f>
        <v/>
      </c>
      <c r="H13" s="125" t="str">
        <f aca="false">IF($F$13=0,"",IF($F$13&gt;=1,IF(H11=$R$11,"/",IF($F$13&gt;=2,IF(H11=$S$11,"/",IF($F$13&gt;=3,IF(H11=$T$11,"/",IF($F$13&gt;=4,IF(H11=$U$11,"/",IF($F$13&gt;=5,IF(H11=$V$11,"/",IF($F$13&gt;=6,IF(H11=$W$11,"/",IF($F$13&gt;=7,IF(H11=$X$11,"/",IF($F$13&gt;=8,IF(H11=$Y$11,"/",IF($F$13&gt;=9,IF(H11=$Z$11,"/",""),"")),"")),"")),"")),"")),"")),"")),"")),""))</f>
        <v/>
      </c>
      <c r="I13" s="125" t="str">
        <f aca="false">IF($F$13=0,"",IF($F$13&gt;=1,IF(I11=$R$11,"/",IF($F$13&gt;=2,IF(I11=$S$11,"/",IF($F$13&gt;=3,IF(I11=$T$11,"/",IF($F$13&gt;=4,IF(I11=$U$11,"/",IF($F$13&gt;=5,IF(I11=$V$11,"/",IF($F$13&gt;=6,IF(I11=$W$11,"/",IF($F$13&gt;=7,IF(I11=$X$11,"/",IF($F$13&gt;=8,IF(I11=$Y$11,"/",IF($F$13&gt;=9,IF(I11=$Z$11,"/",""),"")),"")),"")),"")),"")),"")),"")),"")),""))</f>
        <v/>
      </c>
      <c r="J13" s="125" t="str">
        <f aca="false">IF($F$13=0,"",IF($F$13&gt;=1,IF(J11=$R$11,"/",IF($F$13&gt;=2,IF(J11=$S$11,"/",IF($F$13&gt;=3,IF(J11=$T$11,"/",IF($F$13&gt;=4,IF(J11=$U$11,"/",IF($F$13&gt;=5,IF(J11=$V$11,"/",IF($F$13&gt;=6,IF(J11=$W$11,"/",IF($F$13&gt;=7,IF(J11=$X$11,"/",IF($F$13&gt;=8,IF(J11=$Y$11,"/",IF($F$13&gt;=9,IF(J11=$Z$11,"/",""),"")),"")),"")),"")),"")),"")),"")),"")),""))</f>
        <v/>
      </c>
      <c r="K13" s="125" t="str">
        <f aca="false">IF($F$13=0,"",IF($F$13&gt;=1,IF(K11=$R$11,"/",IF($F$13&gt;=2,IF(K11=$S$11,"/",IF($F$13&gt;=3,IF(K11=$T$11,"/",IF($F$13&gt;=4,IF(K11=$U$11,"/",IF($F$13&gt;=5,IF(K11=$V$11,"/",IF($F$13&gt;=6,IF(K11=$W$11,"/",IF($F$13&gt;=7,IF(K11=$X$11,"/",IF($F$13&gt;=8,IF(K11=$Y$11,"/",IF($F$13&gt;=9,IF(K11=$Z$11,"/",""),"")),"")),"")),"")),"")),"")),"")),"")),""))</f>
        <v/>
      </c>
      <c r="L13" s="125" t="str">
        <f aca="false">IF($F$13=0,"",IF($F$13&gt;=1,IF(L11=$R$11,"/",IF($F$13&gt;=2,IF(L11=$S$11,"/",IF($F$13&gt;=3,IF(L11=$T$11,"/",IF($F$13&gt;=4,IF(L11=$U$11,"/",IF($F$13&gt;=5,IF(L11=$V$11,"/",IF($F$13&gt;=6,IF(L11=$W$11,"/",IF($F$13&gt;=7,IF(L11=$X$11,"/",IF($F$13&gt;=8,IF(L11=$Y$11,"/",IF($F$13&gt;=9,IF(L11=$Z$11,"/",""),"")),"")),"")),"")),"")),"")),"")),"")),""))</f>
        <v/>
      </c>
      <c r="M13" s="125" t="str">
        <f aca="false">IF($F$13=0,"",IF($F$13&gt;=1,IF(M11=$R$11,"/",IF($F$13&gt;=2,IF(M11=$S$11,"/",IF($F$13&gt;=3,IF(M11=$T$11,"/",IF($F$13&gt;=4,IF(M11=$U$11,"/",IF($F$13&gt;=5,IF(M11=$V$11,"/",IF($F$13&gt;=6,IF(M11=$W$11,"/",IF($F$13&gt;=7,IF(M11=$X$11,"/",IF($F$13&gt;=8,IF(M11=$Y$11,"/",IF($F$13&gt;=9,IF(M11=$Z$11,"/",""),"")),"")),"")),"")),"")),"")),"")),"")),""))</f>
        <v/>
      </c>
      <c r="N13" s="125" t="str">
        <f aca="false">IF($F$13=0,"",IF($F$13&gt;=1,IF(N11=$R$11,"/",IF($F$13&gt;=2,IF(N11=$S$11,"/",IF($F$13&gt;=3,IF(N11=$T$11,"/",IF($F$13&gt;=4,IF(N11=$U$11,"/",IF($F$13&gt;=5,IF(N11=$V$11,"/",IF($F$13&gt;=6,IF(N11=$W$11,"/",IF($F$13&gt;=7,IF(N11=$X$11,"/",IF($F$13&gt;=8,IF(N11=$Y$11,"/",IF($F$13&gt;=9,IF(N11=$Z$11,"/",""),"")),"")),"")),"")),"")),"")),"")),"")),""))</f>
        <v/>
      </c>
      <c r="O13" s="125" t="str">
        <f aca="false">IF($F$13=0,"",IF($F$13&gt;=1,IF(O11=$R$11,"/",IF($F$13&gt;=2,IF(O11=$S$11,"/",IF($F$13&gt;=3,IF(O11=$T$11,"/",IF($F$13&gt;=4,IF(O11=$U$11,"/",IF($F$13&gt;=5,IF(O11=$V$11,"/",IF($F$13&gt;=6,IF(O11=$W$11,"/",IF($F$13&gt;=7,IF(O11=$X$11,"/",IF($F$13&gt;=8,IF(O11=$Y$11,"/",IF($F$13&gt;=9,IF(O11=$Z$11,"/",""),"")),"")),"")),"")),"")),"")),"")),"")),""))</f>
        <v/>
      </c>
      <c r="P13" s="126"/>
      <c r="Q13" s="96"/>
    </row>
    <row r="14" customFormat="false" ht="39.75" hidden="true" customHeight="true" outlineLevel="0" collapsed="false">
      <c r="A14" s="120"/>
      <c r="B14" s="127"/>
      <c r="C14" s="128"/>
      <c r="D14" s="129"/>
      <c r="E14" s="130"/>
      <c r="F14" s="130"/>
      <c r="G14" s="131" t="e">
        <f aca="false">G11</f>
        <v>#N/A</v>
      </c>
      <c r="H14" s="131" t="n">
        <f aca="false">H11</f>
        <v>0</v>
      </c>
      <c r="I14" s="131" t="n">
        <f aca="false">I11</f>
        <v>0</v>
      </c>
      <c r="J14" s="131" t="n">
        <f aca="false">J11</f>
        <v>0</v>
      </c>
      <c r="K14" s="131" t="n">
        <f aca="false">K11</f>
        <v>0</v>
      </c>
      <c r="L14" s="131" t="n">
        <f aca="false">L11</f>
        <v>0</v>
      </c>
      <c r="M14" s="131" t="n">
        <f aca="false">M11</f>
        <v>0</v>
      </c>
      <c r="N14" s="131" t="n">
        <f aca="false">N11</f>
        <v>0</v>
      </c>
      <c r="O14" s="131" t="n">
        <f aca="false">O11</f>
        <v>0</v>
      </c>
      <c r="P14" s="132"/>
      <c r="Q14" s="96"/>
      <c r="R14" s="115" t="e">
        <f aca="false">SMALL($G$14:$O$14,1)</f>
        <v>#N/A</v>
      </c>
      <c r="S14" s="115" t="e">
        <f aca="false">SMALL($G$14:$O$14,2)</f>
        <v>#N/A</v>
      </c>
      <c r="T14" s="115" t="e">
        <f aca="false">SMALL($G$14:$O$14,3)</f>
        <v>#N/A</v>
      </c>
      <c r="U14" s="115" t="e">
        <f aca="false">SMALL($G$14:$O$14,4)</f>
        <v>#N/A</v>
      </c>
      <c r="V14" s="115" t="e">
        <f aca="false">SMALL($G$14:$O$14,5)</f>
        <v>#N/A</v>
      </c>
      <c r="W14" s="115" t="e">
        <f aca="false">SMALL($G$14:$O$14,6)</f>
        <v>#N/A</v>
      </c>
      <c r="X14" s="115" t="e">
        <f aca="false">SMALL($G$14:$O$14,7)</f>
        <v>#N/A</v>
      </c>
      <c r="Y14" s="115" t="e">
        <f aca="false">SMALL($G$14:$O$14,8)</f>
        <v>#N/A</v>
      </c>
      <c r="Z14" s="115" t="e">
        <f aca="false">SMALL($G$14:$O$14,9)</f>
        <v>#N/A</v>
      </c>
    </row>
    <row r="15" customFormat="false" ht="39.75" hidden="false" customHeight="true" outlineLevel="0" collapsed="false">
      <c r="A15" s="120"/>
      <c r="B15" s="127" t="n">
        <f aca="false">G3</f>
        <v>0</v>
      </c>
      <c r="C15" s="128" t="n">
        <f aca="false">B8</f>
        <v>0</v>
      </c>
      <c r="D15" s="133" t="n">
        <f aca="false">C8</f>
        <v>0</v>
      </c>
      <c r="E15" s="134" t="n">
        <f aca="false">+E8</f>
        <v>0</v>
      </c>
      <c r="F15" s="134" t="n">
        <f aca="false">'Coups rendus'!H8</f>
        <v>0</v>
      </c>
      <c r="G15" s="131" t="str">
        <f aca="false">IF($F$15=0,"",IF($F$15&gt;=1,IF(G14=$R$14,"/",IF($F$15&gt;=2,IF(G14=$S$14,"/",IF($F$15&gt;=3,IF(G14=$T$14,"/",IF($F$15&gt;=4,IF(G14=$U$14,"/",IF($F$15&gt;=5,IF(G14=$V$14,"/",IF($F$15&gt;=6,IF(G14=$W$14,"/",IF($F$15&gt;=7,IF(G14=$X$14,"/",IF($F$15&gt;=8,IF(G14=$Y$14,"/",IF($F$15&gt;=9,IF(G14=$Z$14,"/",""),"")),"")),"")),"")),"")),"")),"")),"")),""))</f>
        <v/>
      </c>
      <c r="H15" s="131" t="str">
        <f aca="false">IF($F$15=0,"",IF($F$15&gt;=1,IF(H14=$R$14,"/",IF($F$15&gt;=2,IF(H14=$S$14,"/",IF($F$15&gt;=3,IF(H14=$T$14,"/",IF($F$15&gt;=4,IF(H14=$U$14,"/",IF($F$15&gt;=5,IF(H14=$V$14,"/",IF($F$15&gt;=6,IF(H14=$W$14,"/",IF($F$15&gt;=7,IF(H14=$X$14,"/",IF($F$15&gt;=8,IF(H14=$Y$14,"/",IF($F$15&gt;=9,IF(H14=$Z$14,"/",""),"")),"")),"")),"")),"")),"")),"")),"")),""))</f>
        <v/>
      </c>
      <c r="I15" s="131" t="str">
        <f aca="false">IF($F$15=0,"",IF($F$15&gt;=1,IF(I14=$R$14,"/",IF($F$15&gt;=2,IF(I14=$S$14,"/",IF($F$15&gt;=3,IF(I14=$T$14,"/",IF($F$15&gt;=4,IF(I14=$U$14,"/",IF($F$15&gt;=5,IF(I14=$V$14,"/",IF($F$15&gt;=6,IF(I14=$W$14,"/",IF($F$15&gt;=7,IF(I14=$X$14,"/",IF($F$15&gt;=8,IF(I14=$Y$14,"/",IF($F$15&gt;=9,IF(I14=$Z$14,"/",""),"")),"")),"")),"")),"")),"")),"")),"")),""))</f>
        <v/>
      </c>
      <c r="J15" s="131" t="str">
        <f aca="false">IF($F$15=0,"",IF($F$15&gt;=1,IF(J14=$R$14,"/",IF($F$15&gt;=2,IF(J14=$S$14,"/",IF($F$15&gt;=3,IF(J14=$T$14,"/",IF($F$15&gt;=4,IF(J14=$U$14,"/",IF($F$15&gt;=5,IF(J14=$V$14,"/",IF($F$15&gt;=6,IF(J14=$W$14,"/",IF($F$15&gt;=7,IF(J14=$X$14,"/",IF($F$15&gt;=8,IF(J14=$Y$14,"/",IF($F$15&gt;=9,IF(J14=$Z$14,"/",""),"")),"")),"")),"")),"")),"")),"")),"")),""))</f>
        <v/>
      </c>
      <c r="K15" s="131" t="str">
        <f aca="false">IF($F$15=0,"",IF($F$15&gt;=1,IF(K14=$R$14,"/",IF($F$15&gt;=2,IF(K14=$S$14,"/",IF($F$15&gt;=3,IF(K14=$T$14,"/",IF($F$15&gt;=4,IF(K14=$U$14,"/",IF($F$15&gt;=5,IF(K14=$V$14,"/",IF($F$15&gt;=6,IF(K14=$W$14,"/",IF($F$15&gt;=7,IF(K14=$X$14,"/",IF($F$15&gt;=8,IF(K14=$Y$14,"/",IF($F$15&gt;=9,IF(K14=$Z$14,"/",""),"")),"")),"")),"")),"")),"")),"")),"")),""))</f>
        <v/>
      </c>
      <c r="L15" s="131" t="str">
        <f aca="false">IF($F$15=0,"",IF($F$15&gt;=1,IF(L14=$R$14,"/",IF($F$15&gt;=2,IF(L14=$S$14,"/",IF($F$15&gt;=3,IF(L14=$T$14,"/",IF($F$15&gt;=4,IF(L14=$U$14,"/",IF($F$15&gt;=5,IF(L14=$V$14,"/",IF($F$15&gt;=6,IF(L14=$W$14,"/",IF($F$15&gt;=7,IF(L14=$X$14,"/",IF($F$15&gt;=8,IF(L14=$Y$14,"/",IF($F$15&gt;=9,IF(L14=$Z$14,"/",""),"")),"")),"")),"")),"")),"")),"")),"")),""))</f>
        <v/>
      </c>
      <c r="M15" s="131" t="str">
        <f aca="false">IF($F$15=0,"",IF($F$15&gt;=1,IF(M14=$R$14,"/",IF($F$15&gt;=2,IF(M14=$S$14,"/",IF($F$15&gt;=3,IF(M14=$T$14,"/",IF($F$15&gt;=4,IF(M14=$U$14,"/",IF($F$15&gt;=5,IF(M14=$V$14,"/",IF($F$15&gt;=6,IF(M14=$W$14,"/",IF($F$15&gt;=7,IF(M14=$X$14,"/",IF($F$15&gt;=8,IF(M14=$Y$14,"/",IF($F$15&gt;=9,IF(M14=$Z$14,"/",""),"")),"")),"")),"")),"")),"")),"")),"")),""))</f>
        <v/>
      </c>
      <c r="N15" s="131" t="str">
        <f aca="false">IF($F$15=0,"",IF($F$15&gt;=1,IF(N14=$R$14,"/",IF($F$15&gt;=2,IF(N14=$S$14,"/",IF($F$15&gt;=3,IF(N14=$T$14,"/",IF($F$15&gt;=4,IF(N14=$U$14,"/",IF($F$15&gt;=5,IF(N14=$V$14,"/",IF($F$15&gt;=6,IF(N14=$W$14,"/",IF($F$15&gt;=7,IF(N14=$X$14,"/",IF($F$15&gt;=8,IF(N14=$Y$14,"/",IF($F$15&gt;=9,IF(N14=$Z$14,"/",""),"")),"")),"")),"")),"")),"")),"")),"")),""))</f>
        <v/>
      </c>
      <c r="O15" s="131" t="str">
        <f aca="false">IF($F$15=0,"",IF($F$15&gt;=1,IF(O14=$R$14,"/",IF($F$15&gt;=2,IF(O14=$S$14,"/",IF($F$15&gt;=3,IF(O14=$T$14,"/",IF($F$15&gt;=4,IF(O14=$U$14,"/",IF($F$15&gt;=5,IF(O14=$V$14,"/",IF($F$15&gt;=6,IF(O14=$W$14,"/",IF($F$15&gt;=7,IF(O14=$X$14,"/",IF($F$15&gt;=8,IF(O14=$Y$14,"/",IF($F$15&gt;=9,IF(O14=$Z$14,"/",""),"")),"")),"")),"")),"")),"")),"")),"")),""))</f>
        <v/>
      </c>
      <c r="P15" s="135"/>
      <c r="Q15" s="96"/>
    </row>
    <row r="16" customFormat="false" ht="39.75" hidden="true" customHeight="true" outlineLevel="0" collapsed="false">
      <c r="A16" s="120"/>
      <c r="B16" s="127"/>
      <c r="C16" s="128"/>
      <c r="D16" s="129"/>
      <c r="E16" s="130"/>
      <c r="F16" s="130"/>
      <c r="G16" s="131" t="e">
        <f aca="false">G11</f>
        <v>#N/A</v>
      </c>
      <c r="H16" s="131" t="n">
        <f aca="false">H11</f>
        <v>0</v>
      </c>
      <c r="I16" s="131" t="n">
        <f aca="false">I11</f>
        <v>0</v>
      </c>
      <c r="J16" s="131" t="n">
        <f aca="false">J11</f>
        <v>0</v>
      </c>
      <c r="K16" s="131" t="n">
        <f aca="false">K11</f>
        <v>0</v>
      </c>
      <c r="L16" s="131" t="n">
        <f aca="false">L11</f>
        <v>0</v>
      </c>
      <c r="M16" s="131" t="n">
        <f aca="false">M11</f>
        <v>0</v>
      </c>
      <c r="N16" s="131" t="n">
        <f aca="false">N11</f>
        <v>0</v>
      </c>
      <c r="O16" s="131" t="n">
        <f aca="false">O11</f>
        <v>0</v>
      </c>
      <c r="P16" s="136"/>
      <c r="Q16" s="96"/>
      <c r="R16" s="115" t="e">
        <f aca="false">SMALL($G$16:$O$16,1)</f>
        <v>#N/A</v>
      </c>
      <c r="S16" s="115" t="e">
        <f aca="false">SMALL($G$16:$O$16,2)</f>
        <v>#N/A</v>
      </c>
      <c r="T16" s="115" t="e">
        <f aca="false">SMALL($G$16:$O$16,3)</f>
        <v>#N/A</v>
      </c>
      <c r="U16" s="115" t="e">
        <f aca="false">SMALL($G$16:$O$16,4)</f>
        <v>#N/A</v>
      </c>
      <c r="V16" s="115" t="e">
        <f aca="false">SMALL($G$16:$O$16,5)</f>
        <v>#N/A</v>
      </c>
      <c r="W16" s="115" t="e">
        <f aca="false">SMALL($G$16:$O$16,6)</f>
        <v>#N/A</v>
      </c>
      <c r="X16" s="115" t="e">
        <f aca="false">SMALL($G$16:$O$16,7)</f>
        <v>#N/A</v>
      </c>
      <c r="Y16" s="115" t="e">
        <f aca="false">SMALL($G$16:$O$16,8)</f>
        <v>#N/A</v>
      </c>
      <c r="Z16" s="115" t="e">
        <f aca="false">SMALL($G$16:$O$16,9)</f>
        <v>#N/A</v>
      </c>
    </row>
    <row r="17" customFormat="false" ht="39.75" hidden="false" customHeight="true" outlineLevel="0" collapsed="false">
      <c r="A17" s="120"/>
      <c r="B17" s="127" t="n">
        <f aca="false">M3</f>
        <v>0</v>
      </c>
      <c r="C17" s="128" t="n">
        <f aca="false">B9</f>
        <v>0</v>
      </c>
      <c r="D17" s="133" t="n">
        <f aca="false">C9</f>
        <v>0</v>
      </c>
      <c r="E17" s="134" t="n">
        <f aca="false">+E9</f>
        <v>0</v>
      </c>
      <c r="F17" s="134" t="n">
        <f aca="false">'Coups rendus'!N7</f>
        <v>0</v>
      </c>
      <c r="G17" s="131" t="str">
        <f aca="false">IF($F$17=0,"",IF($F$17&gt;=1,IF(G16=$R$16,"/",IF($F$17&gt;=2,IF(G16=$S$16,"/",IF($F$17&gt;=3,IF(G16=$T$16,"/",IF($F$17&gt;=4,IF(G16=$U$16,"/",IF($F$17&gt;=5,IF(G16=$V$16,"/",IF($F$17&gt;=6,IF(G16=$W$16,"/",IF($F$17&gt;=7,IF(G16=$X$16,"/",IF($F$17&gt;=8,IF(G16=$Y$16,"/",IF($F$17&gt;=9,IF(G16=$Z$16,"/",""),"")),"")),"")),"")),"")),"")),"")),"")),""))</f>
        <v/>
      </c>
      <c r="H17" s="131" t="str">
        <f aca="false">IF($F$17=0,"",IF($F$17&gt;=1,IF(H16=$R$16,"/",IF($F$17&gt;=2,IF(H16=$S$16,"/",IF($F$17&gt;=3,IF(H16=$T$16,"/",IF($F$17&gt;=4,IF(H16=$U$16,"/",IF($F$17&gt;=5,IF(H16=$V$16,"/",IF($F$17&gt;=6,IF(H16=$W$16,"/",IF($F$17&gt;=7,IF(H16=$X$16,"/",IF($F$17&gt;=8,IF(H16=$Y$16,"/",IF($F$17&gt;=9,IF(H16=$Z$16,"/",""),"")),"")),"")),"")),"")),"")),"")),"")),""))</f>
        <v/>
      </c>
      <c r="I17" s="131" t="str">
        <f aca="false">IF($F$17=0,"",IF($F$17&gt;=1,IF(I16=$R$16,"/",IF($F$17&gt;=2,IF(I16=$S$16,"/",IF($F$17&gt;=3,IF(I16=$T$16,"/",IF($F$17&gt;=4,IF(I16=$U$16,"/",IF($F$17&gt;=5,IF(I16=$V$16,"/",IF($F$17&gt;=6,IF(I16=$W$16,"/",IF($F$17&gt;=7,IF(I16=$X$16,"/",IF($F$17&gt;=8,IF(I16=$Y$16,"/",IF($F$17&gt;=9,IF(I16=$Z$16,"/",""),"")),"")),"")),"")),"")),"")),"")),"")),""))</f>
        <v/>
      </c>
      <c r="J17" s="131" t="str">
        <f aca="false">IF($F$17=0,"",IF($F$17&gt;=1,IF(J16=$R$16,"/",IF($F$17&gt;=2,IF(J16=$S$16,"/",IF($F$17&gt;=3,IF(J16=$T$16,"/",IF($F$17&gt;=4,IF(J16=$U$16,"/",IF($F$17&gt;=5,IF(J16=$V$16,"/",IF($F$17&gt;=6,IF(J16=$W$16,"/",IF($F$17&gt;=7,IF(J16=$X$16,"/",IF($F$17&gt;=8,IF(J16=$Y$16,"/",IF($F$17&gt;=9,IF(J16=$Z$16,"/",""),"")),"")),"")),"")),"")),"")),"")),"")),""))</f>
        <v/>
      </c>
      <c r="K17" s="131" t="str">
        <f aca="false">IF($F$17=0,"",IF($F$17&gt;=1,IF(K16=$R$16,"/",IF($F$17&gt;=2,IF(K16=$S$16,"/",IF($F$17&gt;=3,IF(K16=$T$16,"/",IF($F$17&gt;=4,IF(K16=$U$16,"/",IF($F$17&gt;=5,IF(K16=$V$16,"/",IF($F$17&gt;=6,IF(K16=$W$16,"/",IF($F$17&gt;=7,IF(K16=$X$16,"/",IF($F$17&gt;=8,IF(K16=$Y$16,"/",IF($F$17&gt;=9,IF(K16=$Z$16,"/",""),"")),"")),"")),"")),"")),"")),"")),"")),""))</f>
        <v/>
      </c>
      <c r="L17" s="131" t="str">
        <f aca="false">IF($F$17=0,"",IF($F$17&gt;=1,IF(L16=$R$16,"/",IF($F$17&gt;=2,IF(L16=$S$16,"/",IF($F$17&gt;=3,IF(L16=$T$16,"/",IF($F$17&gt;=4,IF(L16=$U$16,"/",IF($F$17&gt;=5,IF(L16=$V$16,"/",IF($F$17&gt;=6,IF(L16=$W$16,"/",IF($F$17&gt;=7,IF(L16=$X$16,"/",IF($F$17&gt;=8,IF(L16=$Y$16,"/",IF($F$17&gt;=9,IF(L16=$Z$16,"/",""),"")),"")),"")),"")),"")),"")),"")),"")),""))</f>
        <v/>
      </c>
      <c r="M17" s="131" t="str">
        <f aca="false">IF($F$17=0,"",IF($F$17&gt;=1,IF(M16=$R$16,"/",IF($F$17&gt;=2,IF(M16=$S$16,"/",IF($F$17&gt;=3,IF(M16=$T$16,"/",IF($F$17&gt;=4,IF(M16=$U$16,"/",IF($F$17&gt;=5,IF(M16=$V$16,"/",IF($F$17&gt;=6,IF(M16=$W$16,"/",IF($F$17&gt;=7,IF(M16=$X$16,"/",IF($F$17&gt;=8,IF(M16=$Y$16,"/",IF($F$17&gt;=9,IF(M16=$Z$16,"/",""),"")),"")),"")),"")),"")),"")),"")),"")),""))</f>
        <v/>
      </c>
      <c r="N17" s="131" t="str">
        <f aca="false">IF($F$17=0,"",IF($F$17&gt;=1,IF(N16=$R$16,"/",IF($F$17&gt;=2,IF(N16=$S$16,"/",IF($F$17&gt;=3,IF(N16=$T$16,"/",IF($F$17&gt;=4,IF(N16=$U$16,"/",IF($F$17&gt;=5,IF(N16=$V$16,"/",IF($F$17&gt;=6,IF(N16=$W$16,"/",IF($F$17&gt;=7,IF(N16=$X$16,"/",IF($F$17&gt;=8,IF(N16=$Y$16,"/",IF($F$17&gt;=9,IF(N16=$Z$16,"/",""),"")),"")),"")),"")),"")),"")),"")),"")),""))</f>
        <v/>
      </c>
      <c r="O17" s="131" t="str">
        <f aca="false">IF($F$17=0,"",IF($F$17&gt;=1,IF(O16=$R$16,"/",IF($F$17&gt;=2,IF(O16=$S$16,"/",IF($F$17&gt;=3,IF(O16=$T$16,"/",IF($F$17&gt;=4,IF(O16=$U$16,"/",IF($F$17&gt;=5,IF(O16=$V$16,"/",IF($F$17&gt;=6,IF(O16=$W$16,"/",IF($F$17&gt;=7,IF(O16=$X$16,"/",IF($F$17&gt;=8,IF(O16=$Y$16,"/",IF($F$17&gt;=9,IF(O16=$Z$16,"/",""),"")),"")),"")),"")),"")),"")),"")),"")),""))</f>
        <v/>
      </c>
      <c r="P17" s="137"/>
      <c r="Q17" s="138"/>
    </row>
    <row r="18" customFormat="false" ht="39.75" hidden="true" customHeight="true" outlineLevel="0" collapsed="false">
      <c r="A18" s="120"/>
      <c r="B18" s="127"/>
      <c r="C18" s="128"/>
      <c r="D18" s="129"/>
      <c r="E18" s="130"/>
      <c r="F18" s="130"/>
      <c r="G18" s="131" t="e">
        <f aca="false">G11</f>
        <v>#N/A</v>
      </c>
      <c r="H18" s="131" t="n">
        <f aca="false">H11</f>
        <v>0</v>
      </c>
      <c r="I18" s="131" t="n">
        <f aca="false">I11</f>
        <v>0</v>
      </c>
      <c r="J18" s="131" t="n">
        <f aca="false">J11</f>
        <v>0</v>
      </c>
      <c r="K18" s="131" t="n">
        <f aca="false">K11</f>
        <v>0</v>
      </c>
      <c r="L18" s="131" t="n">
        <f aca="false">L11</f>
        <v>0</v>
      </c>
      <c r="M18" s="131" t="n">
        <f aca="false">M11</f>
        <v>0</v>
      </c>
      <c r="N18" s="131" t="n">
        <f aca="false">N11</f>
        <v>0</v>
      </c>
      <c r="O18" s="131" t="n">
        <f aca="false">O11</f>
        <v>0</v>
      </c>
      <c r="P18" s="132"/>
      <c r="Q18" s="138"/>
      <c r="R18" s="115" t="e">
        <f aca="false">SMALL($G$18:$O$18,1)</f>
        <v>#N/A</v>
      </c>
      <c r="S18" s="115" t="e">
        <f aca="false">SMALL($G$18:$O$18,2)</f>
        <v>#N/A</v>
      </c>
      <c r="T18" s="115" t="e">
        <f aca="false">SMALL($G$18:$O$18,3)</f>
        <v>#N/A</v>
      </c>
      <c r="U18" s="115" t="e">
        <f aca="false">SMALL($G$18:$O$18,4)</f>
        <v>#N/A</v>
      </c>
      <c r="V18" s="115" t="e">
        <f aca="false">SMALL($G$18:$O$18,5)</f>
        <v>#N/A</v>
      </c>
      <c r="W18" s="115" t="e">
        <f aca="false">SMALL($G$18:$O$18,6)</f>
        <v>#N/A</v>
      </c>
      <c r="X18" s="115" t="e">
        <f aca="false">SMALL($G$18:$O$18,7)</f>
        <v>#N/A</v>
      </c>
      <c r="Y18" s="115" t="e">
        <f aca="false">SMALL($G$18:$O$18,8)</f>
        <v>#N/A</v>
      </c>
      <c r="Z18" s="115" t="e">
        <f aca="false">SMALL($G$18:$O$18,9)</f>
        <v>#N/A</v>
      </c>
    </row>
    <row r="19" customFormat="false" ht="39.75" hidden="false" customHeight="true" outlineLevel="0" collapsed="false">
      <c r="A19" s="120"/>
      <c r="B19" s="139" t="n">
        <f aca="false">M3</f>
        <v>0</v>
      </c>
      <c r="C19" s="140" t="n">
        <f aca="false">B10</f>
        <v>0</v>
      </c>
      <c r="D19" s="141" t="n">
        <f aca="false">C10</f>
        <v>0</v>
      </c>
      <c r="E19" s="142" t="n">
        <f aca="false">+E10</f>
        <v>0</v>
      </c>
      <c r="F19" s="142" t="n">
        <f aca="false">'Coups rendus'!N8</f>
        <v>0</v>
      </c>
      <c r="G19" s="143" t="str">
        <f aca="false">IF($F$19=0,"",IF($F$19&gt;=1,IF(G18=$R$18,"/",IF($F$19&gt;=2,IF(G18=$S$18,"/",IF($F$19&gt;=3,IF(G18=$T$18,"/",IF($F$19&gt;=4,IF(G18=$U$18,"/",IF($F$19&gt;=5,IF(G18=$V$18,"/",IF($F$19&gt;=6,IF(G18=$W$18,"/",IF($F$19&gt;=7,IF(G18=$X$18,"/",IF($F$19&gt;=8,IF(G18=$Y$18,"/",IF($F$19&gt;=9,IF(G18=$Z$18,"/",""),"")),"")),"")),"")),"")),"")),"")),"")),""))</f>
        <v/>
      </c>
      <c r="H19" s="143" t="str">
        <f aca="false">IF($F$19=0,"",IF($F$19&gt;=1,IF(H18=$R$18,"/",IF($F$19&gt;=2,IF(H18=$S$18,"/",IF($F$19&gt;=3,IF(H18=$T$18,"/",IF($F$19&gt;=4,IF(H18=$U$18,"/",IF($F$19&gt;=5,IF(H18=$V$18,"/",IF($F$19&gt;=6,IF(H18=$W$18,"/",IF($F$19&gt;=7,IF(H18=$X$18,"/",IF($F$19&gt;=8,IF(H18=$Y$18,"/",IF($F$19&gt;=9,IF(H18=$Z$18,"/",""),"")),"")),"")),"")),"")),"")),"")),"")),""))</f>
        <v/>
      </c>
      <c r="I19" s="143" t="str">
        <f aca="false">IF($F$19=0,"",IF($F$19&gt;=1,IF(I18=$R$18,"/",IF($F$19&gt;=2,IF(I18=$S$18,"/",IF($F$19&gt;=3,IF(I18=$T$18,"/",IF($F$19&gt;=4,IF(I18=$U$18,"/",IF($F$19&gt;=5,IF(I18=$V$18,"/",IF($F$19&gt;=6,IF(I18=$W$18,"/",IF($F$19&gt;=7,IF(I18=$X$18,"/",IF($F$19&gt;=8,IF(I18=$Y$18,"/",IF($F$19&gt;=9,IF(I18=$Z$18,"/",""),"")),"")),"")),"")),"")),"")),"")),"")),""))</f>
        <v/>
      </c>
      <c r="J19" s="143" t="str">
        <f aca="false">IF($F$19=0,"",IF($F$19&gt;=1,IF(J18=$R$18,"/",IF($F$19&gt;=2,IF(J18=$S$18,"/",IF($F$19&gt;=3,IF(J18=$T$18,"/",IF($F$19&gt;=4,IF(J18=$U$18,"/",IF($F$19&gt;=5,IF(J18=$V$18,"/",IF($F$19&gt;=6,IF(J18=$W$18,"/",IF($F$19&gt;=7,IF(J18=$X$18,"/",IF($F$19&gt;=8,IF(J18=$Y$18,"/",IF($F$19&gt;=9,IF(J18=$Z$18,"/",""),"")),"")),"")),"")),"")),"")),"")),"")),""))</f>
        <v/>
      </c>
      <c r="K19" s="143" t="str">
        <f aca="false">IF($F$19=0,"",IF($F$19&gt;=1,IF(K18=$R$18,"/",IF($F$19&gt;=2,IF(K18=$S$18,"/",IF($F$19&gt;=3,IF(K18=$T$18,"/",IF($F$19&gt;=4,IF(K18=$U$18,"/",IF($F$19&gt;=5,IF(K18=$V$18,"/",IF($F$19&gt;=6,IF(K18=$W$18,"/",IF($F$19&gt;=7,IF(K18=$X$18,"/",IF($F$19&gt;=8,IF(K18=$Y$18,"/",IF($F$19&gt;=9,IF(K18=$Z$18,"/",""),"")),"")),"")),"")),"")),"")),"")),"")),""))</f>
        <v/>
      </c>
      <c r="L19" s="143" t="str">
        <f aca="false">IF($F$19=0,"",IF($F$19&gt;=1,IF(L18=$R$18,"/",IF($F$19&gt;=2,IF(L18=$S$18,"/",IF($F$19&gt;=3,IF(L18=$T$18,"/",IF($F$19&gt;=4,IF(L18=$U$18,"/",IF($F$19&gt;=5,IF(L18=$V$18,"/",IF($F$19&gt;=6,IF(L18=$W$18,"/",IF($F$19&gt;=7,IF(L18=$X$18,"/",IF($F$19&gt;=8,IF(L18=$Y$18,"/",IF($F$19&gt;=9,IF(L18=$Z$18,"/",""),"")),"")),"")),"")),"")),"")),"")),"")),""))</f>
        <v/>
      </c>
      <c r="M19" s="143" t="str">
        <f aca="false">IF($F$19=0,"",IF($F$19&gt;=1,IF(M18=$R$18,"/",IF($F$19&gt;=2,IF(M18=$S$18,"/",IF($F$19&gt;=3,IF(M18=$T$18,"/",IF($F$19&gt;=4,IF(M18=$U$18,"/",IF($F$19&gt;=5,IF(M18=$V$18,"/",IF($F$19&gt;=6,IF(M18=$W$18,"/",IF($F$19&gt;=7,IF(M18=$X$18,"/",IF($F$19&gt;=8,IF(M18=$Y$18,"/",IF($F$19&gt;=9,IF(M18=$Z$18,"/",""),"")),"")),"")),"")),"")),"")),"")),"")),""))</f>
        <v/>
      </c>
      <c r="N19" s="143" t="str">
        <f aca="false">IF($F$19=0,"",IF($F$19&gt;=1,IF(N18=$R$18,"/",IF($F$19&gt;=2,IF(N18=$S$18,"/",IF($F$19&gt;=3,IF(N18=$T$18,"/",IF($F$19&gt;=4,IF(N18=$U$18,"/",IF($F$19&gt;=5,IF(N18=$V$18,"/",IF($F$19&gt;=6,IF(N18=$W$18,"/",IF($F$19&gt;=7,IF(N18=$X$18,"/",IF($F$19&gt;=8,IF(N18=$Y$18,"/",IF($F$19&gt;=9,IF(N18=$Z$18,"/",""),"")),"")),"")),"")),"")),"")),"")),"")),""))</f>
        <v/>
      </c>
      <c r="O19" s="143" t="str">
        <f aca="false">IF($F$19=0,"",IF($F$19&gt;=1,IF(O18=$R$18,"/",IF($F$19&gt;=2,IF(O18=$S$18,"/",IF($F$19&gt;=3,IF(O18=$T$18,"/",IF($F$19&gt;=4,IF(O18=$U$18,"/",IF($F$19&gt;=5,IF(O18=$V$18,"/",IF($F$19&gt;=6,IF(O18=$W$18,"/",IF($F$19&gt;=7,IF(O18=$X$18,"/",IF($F$19&gt;=8,IF(O18=$Y$18,"/",IF($F$19&gt;=9,IF(O18=$Z$18,"/",""),"")),"")),"")),"")),"")),"")),"")),"")),""))</f>
        <v/>
      </c>
      <c r="P19" s="144"/>
      <c r="Q19" s="138"/>
      <c r="AD19" s="40"/>
    </row>
    <row r="20" customFormat="false" ht="24.75" hidden="false" customHeight="true" outlineLevel="0" collapsed="false">
      <c r="A20" s="116"/>
      <c r="F20" s="145"/>
      <c r="G20" s="146"/>
      <c r="H20" s="146"/>
      <c r="I20" s="146"/>
      <c r="J20" s="146"/>
      <c r="K20" s="146"/>
      <c r="L20" s="146"/>
      <c r="M20" s="146"/>
      <c r="N20" s="146"/>
      <c r="O20" s="146"/>
      <c r="P20" s="147"/>
      <c r="Q20" s="96"/>
    </row>
    <row r="21" customFormat="false" ht="24.75" hidden="false" customHeight="true" outlineLevel="0" collapsed="false">
      <c r="A21" s="116"/>
      <c r="F21" s="102" t="s">
        <v>4</v>
      </c>
      <c r="G21" s="103" t="n">
        <f aca="false">Donnees!K41</f>
        <v>9</v>
      </c>
      <c r="H21" s="103" t="n">
        <f aca="false">Donnees!L41</f>
        <v>10</v>
      </c>
      <c r="I21" s="103" t="n">
        <f aca="false">Donnees!M41</f>
        <v>11</v>
      </c>
      <c r="J21" s="103" t="n">
        <f aca="false">Donnees!N41</f>
        <v>12</v>
      </c>
      <c r="K21" s="103" t="n">
        <f aca="false">Donnees!O41</f>
        <v>13</v>
      </c>
      <c r="L21" s="103" t="n">
        <f aca="false">Donnees!P41</f>
        <v>14</v>
      </c>
      <c r="M21" s="103" t="n">
        <f aca="false">Donnees!Q41</f>
        <v>15</v>
      </c>
      <c r="N21" s="103" t="n">
        <f aca="false">Donnees!R41</f>
        <v>16</v>
      </c>
      <c r="O21" s="103" t="n">
        <f aca="false">Donnees!S41</f>
        <v>17</v>
      </c>
      <c r="P21" s="116"/>
      <c r="Q21" s="96"/>
    </row>
    <row r="22" customFormat="false" ht="24.75" hidden="false" customHeight="true" outlineLevel="0" collapsed="false">
      <c r="A22" s="116"/>
      <c r="F22" s="107" t="s">
        <v>5</v>
      </c>
      <c r="G22" s="108" t="n">
        <f aca="false">Donnees!K42</f>
        <v>0</v>
      </c>
      <c r="H22" s="108" t="n">
        <f aca="false">Donnees!L42</f>
        <v>0</v>
      </c>
      <c r="I22" s="108" t="n">
        <f aca="false">Donnees!M42</f>
        <v>0</v>
      </c>
      <c r="J22" s="108" t="n">
        <f aca="false">Donnees!N42</f>
        <v>0</v>
      </c>
      <c r="K22" s="108" t="n">
        <f aca="false">Donnees!O42</f>
        <v>0</v>
      </c>
      <c r="L22" s="108" t="n">
        <f aca="false">Donnees!P42</f>
        <v>0</v>
      </c>
      <c r="M22" s="108" t="n">
        <f aca="false">Donnees!Q42</f>
        <v>0</v>
      </c>
      <c r="N22" s="108" t="n">
        <f aca="false">Donnees!R42</f>
        <v>0</v>
      </c>
      <c r="O22" s="108" t="n">
        <f aca="false">Donnees!S42</f>
        <v>0</v>
      </c>
      <c r="P22" s="116"/>
      <c r="Q22" s="96"/>
    </row>
    <row r="23" customFormat="false" ht="24.75" hidden="false" customHeight="true" outlineLevel="0" collapsed="false">
      <c r="A23" s="116"/>
      <c r="F23" s="111" t="s">
        <v>6</v>
      </c>
      <c r="G23" s="111" t="n">
        <f aca="false">Donnees!K43</f>
        <v>0</v>
      </c>
      <c r="H23" s="111" t="n">
        <f aca="false">Donnees!L43</f>
        <v>0</v>
      </c>
      <c r="I23" s="111" t="n">
        <f aca="false">Donnees!M43</f>
        <v>0</v>
      </c>
      <c r="J23" s="111" t="n">
        <f aca="false">Donnees!N43</f>
        <v>0</v>
      </c>
      <c r="K23" s="111" t="n">
        <f aca="false">Donnees!O43</f>
        <v>0</v>
      </c>
      <c r="L23" s="111" t="n">
        <f aca="false">Donnees!P43</f>
        <v>0</v>
      </c>
      <c r="M23" s="111" t="n">
        <f aca="false">Donnees!Q43</f>
        <v>0</v>
      </c>
      <c r="N23" s="111" t="n">
        <f aca="false">Donnees!R43</f>
        <v>0</v>
      </c>
      <c r="O23" s="111" t="n">
        <f aca="false">Donnees!S43</f>
        <v>0</v>
      </c>
      <c r="P23" s="116"/>
      <c r="Q23" s="96"/>
    </row>
    <row r="24" customFormat="false" ht="24.75" hidden="false" customHeight="true" outlineLevel="0" collapsed="false">
      <c r="A24" s="116"/>
      <c r="F24" s="112" t="s">
        <v>7</v>
      </c>
      <c r="G24" s="112" t="n">
        <f aca="false">Donnees!K44</f>
        <v>0</v>
      </c>
      <c r="H24" s="112" t="n">
        <f aca="false">Donnees!L44</f>
        <v>0</v>
      </c>
      <c r="I24" s="112" t="n">
        <f aca="false">Donnees!M44</f>
        <v>0</v>
      </c>
      <c r="J24" s="112" t="n">
        <f aca="false">Donnees!N44</f>
        <v>0</v>
      </c>
      <c r="K24" s="112" t="n">
        <f aca="false">Donnees!O44</f>
        <v>0</v>
      </c>
      <c r="L24" s="112" t="n">
        <f aca="false">Donnees!P44</f>
        <v>0</v>
      </c>
      <c r="M24" s="112" t="n">
        <f aca="false">Donnees!Q44</f>
        <v>0</v>
      </c>
      <c r="N24" s="112" t="n">
        <f aca="false">Donnees!R44</f>
        <v>0</v>
      </c>
      <c r="O24" s="112" t="n">
        <f aca="false">Donnees!S44</f>
        <v>0</v>
      </c>
      <c r="P24" s="116"/>
      <c r="Q24" s="96"/>
    </row>
    <row r="25" customFormat="false" ht="24.75" hidden="false" customHeight="true" outlineLevel="0" collapsed="false">
      <c r="A25" s="116"/>
      <c r="F25" s="113" t="s">
        <v>8</v>
      </c>
      <c r="G25" s="114" t="n">
        <f aca="false">Donnees!K45</f>
        <v>0</v>
      </c>
      <c r="H25" s="114" t="n">
        <f aca="false">Donnees!L45</f>
        <v>0</v>
      </c>
      <c r="I25" s="114" t="n">
        <f aca="false">Donnees!M45</f>
        <v>0</v>
      </c>
      <c r="J25" s="114" t="n">
        <f aca="false">Donnees!N45</f>
        <v>0</v>
      </c>
      <c r="K25" s="114" t="n">
        <f aca="false">Donnees!O45</f>
        <v>0</v>
      </c>
      <c r="L25" s="114" t="n">
        <f aca="false">Donnees!P45</f>
        <v>0</v>
      </c>
      <c r="M25" s="114" t="n">
        <f aca="false">Donnees!Q45</f>
        <v>0</v>
      </c>
      <c r="N25" s="114" t="n">
        <f aca="false">Donnees!R45</f>
        <v>0</v>
      </c>
      <c r="O25" s="114" t="n">
        <f aca="false">Donnees!S45</f>
        <v>0</v>
      </c>
      <c r="P25" s="148"/>
      <c r="Q25" s="96"/>
      <c r="R25" s="115" t="n">
        <f aca="false">SMALL($G$25:$O$25,1)</f>
        <v>0</v>
      </c>
      <c r="S25" s="115" t="n">
        <f aca="false">SMALL($G$25:$O$25,2)</f>
        <v>0</v>
      </c>
      <c r="T25" s="115" t="n">
        <f aca="false">SMALL($G$25:$O$25,3)</f>
        <v>0</v>
      </c>
      <c r="U25" s="115" t="n">
        <f aca="false">SMALL($G$25:$O$25,4)</f>
        <v>0</v>
      </c>
      <c r="V25" s="115" t="n">
        <f aca="false">SMALL($G$25:$O$25,5)</f>
        <v>0</v>
      </c>
      <c r="W25" s="115" t="n">
        <f aca="false">SMALL($G$25:$O$25,6)</f>
        <v>0</v>
      </c>
      <c r="X25" s="115" t="n">
        <f aca="false">SMALL($G$25:$O$25,7)</f>
        <v>0</v>
      </c>
      <c r="Y25" s="115" t="n">
        <f aca="false">SMALL($G$25:$O$25,8)</f>
        <v>0</v>
      </c>
      <c r="Z25" s="115" t="n">
        <f aca="false">SMALL($G$25:$O$25,9)</f>
        <v>0</v>
      </c>
    </row>
    <row r="26" customFormat="false" ht="24.75" hidden="false" customHeight="true" outlineLevel="0" collapsed="false">
      <c r="A26" s="116"/>
      <c r="B26" s="96"/>
      <c r="C26" s="119" t="s">
        <v>42</v>
      </c>
      <c r="D26" s="149"/>
      <c r="E26" s="150"/>
      <c r="F26" s="151" t="s">
        <v>43</v>
      </c>
      <c r="G26" s="151"/>
      <c r="H26" s="151"/>
      <c r="I26" s="151"/>
      <c r="J26" s="151"/>
      <c r="K26" s="151"/>
      <c r="L26" s="151"/>
      <c r="M26" s="151"/>
      <c r="N26" s="151"/>
      <c r="O26" s="151"/>
      <c r="P26" s="119" t="s">
        <v>44</v>
      </c>
      <c r="Q26" s="96"/>
      <c r="R26" s="115"/>
      <c r="S26" s="115"/>
      <c r="T26" s="115"/>
      <c r="U26" s="115"/>
      <c r="V26" s="115"/>
      <c r="W26" s="115"/>
      <c r="X26" s="115"/>
      <c r="Y26" s="115"/>
      <c r="Z26" s="115"/>
    </row>
    <row r="27" customFormat="false" ht="39.75" hidden="false" customHeight="true" outlineLevel="0" collapsed="false">
      <c r="A27" s="120" t="s">
        <v>46</v>
      </c>
      <c r="B27" s="121" t="n">
        <f aca="false">G3</f>
        <v>0</v>
      </c>
      <c r="C27" s="122" t="n">
        <f aca="false">B7</f>
        <v>0</v>
      </c>
      <c r="D27" s="123" t="n">
        <f aca="false">C7</f>
        <v>0</v>
      </c>
      <c r="E27" s="124" t="n">
        <f aca="false">+E7</f>
        <v>0</v>
      </c>
      <c r="F27" s="124" t="n">
        <f aca="false">+'Coups rendus'!H19</f>
        <v>0</v>
      </c>
      <c r="G27" s="125" t="str">
        <f aca="false">IF($F$27=0,"",IF($F$27&gt;=1,IF(G25=$R$25,"/",IF($F$27&gt;=2,IF(G25=$S$25,"/",IF($F$27&gt;=3,IF(G25=$T$25,"/",IF($F$27&gt;=4,IF(G25=$U$25,"/",IF($F$27&gt;=5,IF(G25=$V$25,"/",IF($F$27&gt;=6,IF(G25=$W$25,"/",IF($F$27&gt;=7,IF(G25=$X$25,"/",IF($F$27&gt;=8,IF(G25=$Y$25,"/",IF($F$27&gt;=9,IF(G25=$Z$25,"/",""),"")),"")),"")),"")),"")),"")),"")),"")),""))</f>
        <v/>
      </c>
      <c r="H27" s="125" t="str">
        <f aca="false">IF($F$27=0,"",IF($F$27&gt;=1,IF(H25=$R$25,"/",IF($F$27&gt;=2,IF(H25=$S$25,"/",IF($F$27&gt;=3,IF(H25=$T$25,"/",IF($F$27&gt;=4,IF(H25=$U$25,"/",IF($F$27&gt;=5,IF(H25=$V$25,"/",IF($F$27&gt;=6,IF(H25=$W$25,"/",IF($F$27&gt;=7,IF(H25=$X$25,"/",IF($F$27&gt;=8,IF(H25=$Y$25,"/",IF($F$27&gt;=9,IF(H25=$Z$25,"/",""),"")),"")),"")),"")),"")),"")),"")),"")),""))</f>
        <v/>
      </c>
      <c r="I27" s="125" t="str">
        <f aca="false">IF($F$27=0,"",IF($F$27&gt;=1,IF(I25=$R$25,"/",IF($F$27&gt;=2,IF(I25=$S$25,"/",IF($F$27&gt;=3,IF(I25=$T$25,"/",IF($F$27&gt;=4,IF(I25=$U$25,"/",IF($F$27&gt;=5,IF(I25=$V$25,"/",IF($F$27&gt;=6,IF(I25=$W$25,"/",IF($F$27&gt;=7,IF(I25=$X$25,"/",IF($F$27&gt;=8,IF(I25=$Y$25,"/",IF($F$27&gt;=9,IF(I25=$Z$25,"/",""),"")),"")),"")),"")),"")),"")),"")),"")),""))</f>
        <v/>
      </c>
      <c r="J27" s="125" t="str">
        <f aca="false">IF($F$27=0,"",IF($F$27&gt;=1,IF(J25=$R$25,"/",IF($F$27&gt;=2,IF(J25=$S$25,"/",IF($F$27&gt;=3,IF(J25=$T$25,"/",IF($F$27&gt;=4,IF(J25=$U$25,"/",IF($F$27&gt;=5,IF(J25=$V$25,"/",IF($F$27&gt;=6,IF(J25=$W$25,"/",IF($F$27&gt;=7,IF(J25=$X$25,"/",IF($F$27&gt;=8,IF(J25=$Y$25,"/",IF($F$27&gt;=9,IF(J25=$Z$25,"/",""),"")),"")),"")),"")),"")),"")),"")),"")),""))</f>
        <v/>
      </c>
      <c r="K27" s="125" t="str">
        <f aca="false">IF($F$27=0,"",IF($F$27&gt;=1,IF(K25=$R$25,"/",IF($F$27&gt;=2,IF(K25=$S$25,"/",IF($F$27&gt;=3,IF(K25=$T$25,"/",IF($F$27&gt;=4,IF(K25=$U$25,"/",IF($F$27&gt;=5,IF(K25=$V$25,"/",IF($F$27&gt;=6,IF(K25=$W$25,"/",IF($F$27&gt;=7,IF(K25=$X$25,"/",IF($F$27&gt;=8,IF(K25=$Y$25,"/",IF($F$27&gt;=9,IF(K25=$Z$25,"/",""),"")),"")),"")),"")),"")),"")),"")),"")),""))</f>
        <v/>
      </c>
      <c r="L27" s="125" t="str">
        <f aca="false">IF($F$27=0,"",IF($F$27&gt;=1,IF(L25=$R$25,"/",IF($F$27&gt;=2,IF(L25=$S$25,"/",IF($F$27&gt;=3,IF(L25=$T$25,"/",IF($F$27&gt;=4,IF(L25=$U$25,"/",IF($F$27&gt;=5,IF(L25=$V$25,"/",IF($F$27&gt;=6,IF(L25=$W$25,"/",IF($F$27&gt;=7,IF(L25=$X$25,"/",IF($F$27&gt;=8,IF(L25=$Y$25,"/",IF($F$27&gt;=9,IF(L25=$Z$25,"/",""),"")),"")),"")),"")),"")),"")),"")),"")),""))</f>
        <v/>
      </c>
      <c r="M27" s="125" t="str">
        <f aca="false">IF($F$27=0,"",IF($F$27&gt;=1,IF(M25=$R$25,"/",IF($F$27&gt;=2,IF(M25=$S$25,"/",IF($F$27&gt;=3,IF(M25=$T$25,"/",IF($F$27&gt;=4,IF(M25=$U$25,"/",IF($F$27&gt;=5,IF(M25=$V$25,"/",IF($F$27&gt;=6,IF(M25=$W$25,"/",IF($F$27&gt;=7,IF(M25=$X$25,"/",IF($F$27&gt;=8,IF(M25=$Y$25,"/",IF($F$27&gt;=9,IF(M25=$Z$25,"/",""),"")),"")),"")),"")),"")),"")),"")),"")),""))</f>
        <v/>
      </c>
      <c r="N27" s="125" t="str">
        <f aca="false">IF($F$27=0,"",IF($F$27&gt;=1,IF(N25=$R$25,"/",IF($F$27&gt;=2,IF(N25=$S$25,"/",IF($F$27&gt;=3,IF(N25=$T$25,"/",IF($F$27&gt;=4,IF(N25=$U$25,"/",IF($F$27&gt;=5,IF(N25=$V$25,"/",IF($F$27&gt;=6,IF(N25=$W$25,"/",IF($F$27&gt;=7,IF(N25=$X$25,"/",IF($F$27&gt;=8,IF(N25=$Y$25,"/",IF($F$27&gt;=9,IF(N25=$Z$25,"/",""),"")),"")),"")),"")),"")),"")),"")),"")),""))</f>
        <v/>
      </c>
      <c r="O27" s="125" t="str">
        <f aca="false">IF($F$27=0,"",IF($F$27&gt;=1,IF(O25=$R$25,"/",IF($F$27&gt;=2,IF(O25=$S$25,"/",IF($F$27&gt;=3,IF(O25=$T$25,"/",IF($F$27&gt;=4,IF(O25=$U$25,"/",IF($F$27&gt;=5,IF(O25=$V$25,"/",IF($F$27&gt;=6,IF(O25=$W$25,"/",IF($F$27&gt;=7,IF(O25=$X$25,"/",IF($F$27&gt;=8,IF(O25=$Y$25,"/",IF($F$27&gt;=9,IF(O25=$Z$25,"/",""),"")),"")),"")),"")),"")),"")),"")),"")),""))</f>
        <v/>
      </c>
      <c r="P27" s="152"/>
      <c r="Q27" s="96"/>
    </row>
    <row r="28" customFormat="false" ht="39.75" hidden="true" customHeight="true" outlineLevel="0" collapsed="false">
      <c r="A28" s="120"/>
      <c r="B28" s="127"/>
      <c r="C28" s="128"/>
      <c r="D28" s="129"/>
      <c r="E28" s="130"/>
      <c r="F28" s="130"/>
      <c r="G28" s="131" t="n">
        <f aca="false">G25</f>
        <v>0</v>
      </c>
      <c r="H28" s="131" t="n">
        <f aca="false">H25</f>
        <v>0</v>
      </c>
      <c r="I28" s="131" t="n">
        <f aca="false">I25</f>
        <v>0</v>
      </c>
      <c r="J28" s="131" t="n">
        <f aca="false">J25</f>
        <v>0</v>
      </c>
      <c r="K28" s="131" t="n">
        <f aca="false">K25</f>
        <v>0</v>
      </c>
      <c r="L28" s="131" t="n">
        <f aca="false">L25</f>
        <v>0</v>
      </c>
      <c r="M28" s="131" t="n">
        <f aca="false">M25</f>
        <v>0</v>
      </c>
      <c r="N28" s="131" t="n">
        <f aca="false">N25</f>
        <v>0</v>
      </c>
      <c r="O28" s="131" t="n">
        <f aca="false">O25</f>
        <v>0</v>
      </c>
      <c r="P28" s="153"/>
      <c r="Q28" s="96"/>
      <c r="R28" s="115" t="n">
        <f aca="false">SMALL($G$28:$O$28,1)</f>
        <v>0</v>
      </c>
      <c r="S28" s="115" t="n">
        <f aca="false">SMALL($G$28:$O$28,2)</f>
        <v>0</v>
      </c>
      <c r="T28" s="115" t="n">
        <f aca="false">SMALL($G$28:$O$28,3)</f>
        <v>0</v>
      </c>
      <c r="U28" s="115" t="n">
        <f aca="false">SMALL($G$28:$O$28,4)</f>
        <v>0</v>
      </c>
      <c r="V28" s="115" t="n">
        <f aca="false">SMALL($G$28:$O$28,5)</f>
        <v>0</v>
      </c>
      <c r="W28" s="115" t="n">
        <f aca="false">SMALL($G$28:$O$28,6)</f>
        <v>0</v>
      </c>
      <c r="X28" s="115" t="n">
        <f aca="false">SMALL($G$28:$O$28,7)</f>
        <v>0</v>
      </c>
      <c r="Y28" s="115" t="n">
        <f aca="false">SMALL($G$28:$O$28,8)</f>
        <v>0</v>
      </c>
      <c r="Z28" s="115" t="n">
        <f aca="false">SMALL($G$28:$O$28,9)</f>
        <v>0</v>
      </c>
    </row>
    <row r="29" customFormat="false" ht="39.75" hidden="false" customHeight="true" outlineLevel="0" collapsed="false">
      <c r="A29" s="120"/>
      <c r="B29" s="139" t="n">
        <f aca="false">M3</f>
        <v>0</v>
      </c>
      <c r="C29" s="140" t="n">
        <f aca="false">B9</f>
        <v>0</v>
      </c>
      <c r="D29" s="141" t="n">
        <f aca="false">C9</f>
        <v>0</v>
      </c>
      <c r="E29" s="142" t="n">
        <f aca="false">+E17</f>
        <v>0</v>
      </c>
      <c r="F29" s="142" t="n">
        <f aca="false">+'Coups rendus'!N19</f>
        <v>0</v>
      </c>
      <c r="G29" s="143" t="str">
        <f aca="false">IF($F$29=0,"",IF($F$29&gt;=1,IF(G28=$R$28,"/",IF($F$29&gt;=2,IF(G28=$S$28,"/",IF($F$29&gt;=3,IF(G28=$T$28,"/",IF($F$29&gt;=4,IF(G28=$U$28,"/",IF($F$29&gt;=5,IF(G28=$V$28,"/",IF($F$29&gt;=6,IF(G28=$W$28,"/",IF($F$29&gt;=7,IF(G28=$X$28,"/",IF($F$29&gt;=8,IF(G28=$Y$28,"/",IF($F$29&gt;=9,IF(G28=$Z$28,"/",""),"")),"")),"")),"")),"")),"")),"")),"")),""))</f>
        <v/>
      </c>
      <c r="H29" s="143" t="str">
        <f aca="false">IF($F$29=0,"",IF($F$29&gt;=1,IF(H28=$R$28,"/",IF($F$29&gt;=2,IF(H28=$S$28,"/",IF($F$29&gt;=3,IF(H28=$T$28,"/",IF($F$29&gt;=4,IF(H28=$U$28,"/",IF($F$29&gt;=5,IF(H28=$V$28,"/",IF($F$29&gt;=6,IF(H28=$W$28,"/",IF($F$29&gt;=7,IF(H28=$X$28,"/",IF($F$29&gt;=8,IF(H28=$Y$28,"/",IF($F$29&gt;=9,IF(H28=$Z$28,"/",""),"")),"")),"")),"")),"")),"")),"")),"")),""))</f>
        <v/>
      </c>
      <c r="I29" s="143" t="str">
        <f aca="false">IF($F$29=0,"",IF($F$29&gt;=1,IF(I28=$R$28,"/",IF($F$29&gt;=2,IF(I28=$S$28,"/",IF($F$29&gt;=3,IF(I28=$T$28,"/",IF($F$29&gt;=4,IF(I28=$U$28,"/",IF($F$29&gt;=5,IF(I28=$V$28,"/",IF($F$29&gt;=6,IF(I28=$W$28,"/",IF($F$29&gt;=7,IF(I28=$X$28,"/",IF($F$29&gt;=8,IF(I28=$Y$28,"/",IF($F$29&gt;=9,IF(I28=$Z$28,"/",""),"")),"")),"")),"")),"")),"")),"")),"")),""))</f>
        <v/>
      </c>
      <c r="J29" s="143" t="str">
        <f aca="false">IF($F$29=0,"",IF($F$29&gt;=1,IF(J28=$R$28,"/",IF($F$29&gt;=2,IF(J28=$S$28,"/",IF($F$29&gt;=3,IF(J28=$T$28,"/",IF($F$29&gt;=4,IF(J28=$U$28,"/",IF($F$29&gt;=5,IF(J28=$V$28,"/",IF($F$29&gt;=6,IF(J28=$W$28,"/",IF($F$29&gt;=7,IF(J28=$X$28,"/",IF($F$29&gt;=8,IF(J28=$Y$28,"/",IF($F$29&gt;=9,IF(J28=$Z$28,"/",""),"")),"")),"")),"")),"")),"")),"")),"")),""))</f>
        <v/>
      </c>
      <c r="K29" s="143" t="str">
        <f aca="false">IF($F$29=0,"",IF($F$29&gt;=1,IF(K28=$R$28,"/",IF($F$29&gt;=2,IF(K28=$S$28,"/",IF($F$29&gt;=3,IF(K28=$T$28,"/",IF($F$29&gt;=4,IF(K28=$U$28,"/",IF($F$29&gt;=5,IF(K28=$V$28,"/",IF($F$29&gt;=6,IF(K28=$W$28,"/",IF($F$29&gt;=7,IF(K28=$X$28,"/",IF($F$29&gt;=8,IF(K28=$Y$28,"/",IF($F$29&gt;=9,IF(K28=$Z$28,"/",""),"")),"")),"")),"")),"")),"")),"")),"")),""))</f>
        <v/>
      </c>
      <c r="L29" s="143" t="str">
        <f aca="false">IF($F$29=0,"",IF($F$29&gt;=1,IF(L28=$R$28,"/",IF($F$29&gt;=2,IF(L28=$S$28,"/",IF($F$29&gt;=3,IF(L28=$T$28,"/",IF($F$29&gt;=4,IF(L28=$U$28,"/",IF($F$29&gt;=5,IF(L28=$V$28,"/",IF($F$29&gt;=6,IF(L28=$W$28,"/",IF($F$29&gt;=7,IF(L28=$X$28,"/",IF($F$29&gt;=8,IF(L28=$Y$28,"/",IF($F$29&gt;=9,IF(L28=$Z$28,"/",""),"")),"")),"")),"")),"")),"")),"")),"")),""))</f>
        <v/>
      </c>
      <c r="M29" s="143" t="str">
        <f aca="false">IF($F$29=0,"",IF($F$29&gt;=1,IF(M28=$R$28,"/",IF($F$29&gt;=2,IF(M28=$S$28,"/",IF($F$29&gt;=3,IF(M28=$T$28,"/",IF($F$29&gt;=4,IF(M28=$U$28,"/",IF($F$29&gt;=5,IF(M28=$V$28,"/",IF($F$29&gt;=6,IF(M28=$W$28,"/",IF($F$29&gt;=7,IF(M28=$X$28,"/",IF($F$29&gt;=8,IF(M28=$Y$28,"/",IF($F$29&gt;=9,IF(M28=$Z$28,"/",""),"")),"")),"")),"")),"")),"")),"")),"")),""))</f>
        <v/>
      </c>
      <c r="N29" s="143" t="str">
        <f aca="false">IF($F$29=0,"",IF($F$29&gt;=1,IF(N28=$R$28,"/",IF($F$29&gt;=2,IF(N28=$S$28,"/",IF($F$29&gt;=3,IF(N28=$T$28,"/",IF($F$29&gt;=4,IF(N28=$U$28,"/",IF($F$29&gt;=5,IF(N28=$V$28,"/",IF($F$29&gt;=6,IF(N28=$W$28,"/",IF($F$29&gt;=7,IF(N28=$X$28,"/",IF($F$29&gt;=8,IF(N28=$Y$28,"/",IF($F$29&gt;=9,IF(N28=$Z$28,"/",""),"")),"")),"")),"")),"")),"")),"")),"")),""))</f>
        <v/>
      </c>
      <c r="O29" s="143" t="str">
        <f aca="false">IF($F$29=0,"",IF($F$29&gt;=1,IF(O28=$R$28,"/",IF($F$29&gt;=2,IF(O28=$S$28,"/",IF($F$29&gt;=3,IF(O28=$T$28,"/",IF($F$29&gt;=4,IF(O28=$U$28,"/",IF($F$29&gt;=5,IF(O28=$V$28,"/",IF($F$29&gt;=6,IF(O28=$W$28,"/",IF($F$29&gt;=7,IF(O28=$X$28,"/",IF($F$29&gt;=8,IF(O28=$Y$28,"/",IF($F$29&gt;=9,IF(O28=$Z$28,"/",""),"")),"")),"")),"")),"")),"")),"")),"")),""))</f>
        <v/>
      </c>
      <c r="P29" s="154"/>
      <c r="Q29" s="96"/>
    </row>
    <row r="30" customFormat="false" ht="39.75" hidden="true" customHeight="true" outlineLevel="0" collapsed="false">
      <c r="A30" s="120"/>
      <c r="B30" s="155"/>
      <c r="C30" s="156"/>
      <c r="D30" s="157"/>
      <c r="E30" s="158"/>
      <c r="F30" s="158"/>
      <c r="G30" s="159" t="n">
        <f aca="false">G25</f>
        <v>0</v>
      </c>
      <c r="H30" s="159" t="n">
        <f aca="false">H25</f>
        <v>0</v>
      </c>
      <c r="I30" s="159" t="n">
        <f aca="false">I25</f>
        <v>0</v>
      </c>
      <c r="J30" s="159" t="n">
        <f aca="false">J25</f>
        <v>0</v>
      </c>
      <c r="K30" s="159" t="n">
        <f aca="false">K25</f>
        <v>0</v>
      </c>
      <c r="L30" s="159" t="n">
        <f aca="false">L25</f>
        <v>0</v>
      </c>
      <c r="M30" s="159" t="n">
        <f aca="false">M25</f>
        <v>0</v>
      </c>
      <c r="N30" s="159" t="n">
        <f aca="false">N25</f>
        <v>0</v>
      </c>
      <c r="O30" s="159" t="n">
        <f aca="false">O25</f>
        <v>0</v>
      </c>
      <c r="P30" s="160"/>
      <c r="Q30" s="96"/>
      <c r="R30" s="115" t="n">
        <f aca="false">SMALL($G$30:$O$30,1)</f>
        <v>0</v>
      </c>
      <c r="S30" s="115" t="n">
        <f aca="false">SMALL($G$30:$O$30,2)</f>
        <v>0</v>
      </c>
      <c r="T30" s="115" t="n">
        <f aca="false">SMALL($G$30:$O$30,3)</f>
        <v>0</v>
      </c>
      <c r="U30" s="115" t="n">
        <f aca="false">SMALL($G$30:$O$30,4)</f>
        <v>0</v>
      </c>
      <c r="V30" s="115" t="n">
        <f aca="false">SMALL($G$30:$O$30,5)</f>
        <v>0</v>
      </c>
      <c r="W30" s="115" t="n">
        <f aca="false">SMALL($G$30:$O$30,6)</f>
        <v>0</v>
      </c>
      <c r="X30" s="115" t="n">
        <f aca="false">SMALL($G$30:$O$30,7)</f>
        <v>0</v>
      </c>
      <c r="Y30" s="115" t="n">
        <f aca="false">SMALL($G$30:$O$30,8)</f>
        <v>0</v>
      </c>
      <c r="Z30" s="115" t="n">
        <f aca="false">SMALL($G$30:$O$30,9)</f>
        <v>0</v>
      </c>
    </row>
    <row r="31" customFormat="false" ht="39.75" hidden="false" customHeight="true" outlineLevel="0" collapsed="false">
      <c r="A31" s="120"/>
      <c r="B31" s="121" t="n">
        <f aca="false">G3</f>
        <v>0</v>
      </c>
      <c r="C31" s="122" t="n">
        <f aca="false">B8</f>
        <v>0</v>
      </c>
      <c r="D31" s="123" t="n">
        <f aca="false">C8</f>
        <v>0</v>
      </c>
      <c r="E31" s="124" t="n">
        <f aca="false">+E15</f>
        <v>0</v>
      </c>
      <c r="F31" s="124" t="n">
        <f aca="false">+'Coups rendus'!H20</f>
        <v>0</v>
      </c>
      <c r="G31" s="125" t="str">
        <f aca="false">IF($F$31=0,"",IF($F$31&gt;=1,IF(G30=$R$30,"/",IF($F$31&gt;=2,IF(G30=$S$30,"/",IF($F$31&gt;=3,IF(G30=$T$30,"/",IF($F$31&gt;=4,IF(G30=$U$30,"/",IF($F$31&gt;=5,IF(G30=$V$30,"/",IF($F$31&gt;=6,IF(G30=$W$30,"/",IF($F$31&gt;=7,IF(G30=$X$30,"/",IF($F$31&gt;=8,IF(G30=$Y$30,"/",IF($F$31&gt;=9,IF(G30=$Z$30,"/",""),"")),"")),"")),"")),"")),"")),"")),"")),""))</f>
        <v/>
      </c>
      <c r="H31" s="125" t="str">
        <f aca="false">IF($F$31=0,"",IF($F$31&gt;=1,IF(H30=$R$30,"/",IF($F$31&gt;=2,IF(H30=$S$30,"/",IF($F$31&gt;=3,IF(H30=$T$30,"/",IF($F$31&gt;=4,IF(H30=$U$30,"/",IF($F$31&gt;=5,IF(H30=$V$30,"/",IF($F$31&gt;=6,IF(H30=$W$30,"/",IF($F$31&gt;=7,IF(H30=$X$30,"/",IF($F$31&gt;=8,IF(H30=$Y$30,"/",IF($F$31&gt;=9,IF(H30=$Z$30,"/",""),"")),"")),"")),"")),"")),"")),"")),"")),""))</f>
        <v/>
      </c>
      <c r="I31" s="125" t="str">
        <f aca="false">IF($F$31=0,"",IF($F$31&gt;=1,IF(I30=$R$30,"/",IF($F$31&gt;=2,IF(I30=$S$30,"/",IF($F$31&gt;=3,IF(I30=$T$30,"/",IF($F$31&gt;=4,IF(I30=$U$30,"/",IF($F$31&gt;=5,IF(I30=$V$30,"/",IF($F$31&gt;=6,IF(I30=$W$30,"/",IF($F$31&gt;=7,IF(I30=$X$30,"/",IF($F$31&gt;=8,IF(I30=$Y$30,"/",IF($F$31&gt;=9,IF(I30=$Z$30,"/",""),"")),"")),"")),"")),"")),"")),"")),"")),""))</f>
        <v/>
      </c>
      <c r="J31" s="125" t="str">
        <f aca="false">IF($F$31=0,"",IF($F$31&gt;=1,IF(J30=$R$30,"/",IF($F$31&gt;=2,IF(J30=$S$30,"/",IF($F$31&gt;=3,IF(J30=$T$30,"/",IF($F$31&gt;=4,IF(J30=$U$30,"/",IF($F$31&gt;=5,IF(J30=$V$30,"/",IF($F$31&gt;=6,IF(J30=$W$30,"/",IF($F$31&gt;=7,IF(J30=$X$30,"/",IF($F$31&gt;=8,IF(J30=$Y$30,"/",IF($F$31&gt;=9,IF(J30=$Z$30,"/",""),"")),"")),"")),"")),"")),"")),"")),"")),""))</f>
        <v/>
      </c>
      <c r="K31" s="125" t="str">
        <f aca="false">IF($F$31=0,"",IF($F$31&gt;=1,IF(K30=$R$30,"/",IF($F$31&gt;=2,IF(K30=$S$30,"/",IF($F$31&gt;=3,IF(K30=$T$30,"/",IF($F$31&gt;=4,IF(K30=$U$30,"/",IF($F$31&gt;=5,IF(K30=$V$30,"/",IF($F$31&gt;=6,IF(K30=$W$30,"/",IF($F$31&gt;=7,IF(K30=$X$30,"/",IF($F$31&gt;=8,IF(K30=$Y$30,"/",IF($F$31&gt;=9,IF(K30=$Z$30,"/",""),"")),"")),"")),"")),"")),"")),"")),"")),""))</f>
        <v/>
      </c>
      <c r="L31" s="125" t="str">
        <f aca="false">IF($F$31=0,"",IF($F$31&gt;=1,IF(L30=$R$30,"/",IF($F$31&gt;=2,IF(L30=$S$30,"/",IF($F$31&gt;=3,IF(L30=$T$30,"/",IF($F$31&gt;=4,IF(L30=$U$30,"/",IF($F$31&gt;=5,IF(L30=$V$30,"/",IF($F$31&gt;=6,IF(L30=$W$30,"/",IF($F$31&gt;=7,IF(L30=$X$30,"/",IF($F$31&gt;=8,IF(L30=$Y$30,"/",IF($F$31&gt;=9,IF(L30=$Z$30,"/",""),"")),"")),"")),"")),"")),"")),"")),"")),""))</f>
        <v/>
      </c>
      <c r="M31" s="125" t="str">
        <f aca="false">IF($F$31=0,"",IF($F$31&gt;=1,IF(M30=$R$30,"/",IF($F$31&gt;=2,IF(M30=$S$30,"/",IF($F$31&gt;=3,IF(M30=$T$30,"/",IF($F$31&gt;=4,IF(M30=$U$30,"/",IF($F$31&gt;=5,IF(M30=$V$30,"/",IF($F$31&gt;=6,IF(M30=$W$30,"/",IF($F$31&gt;=7,IF(M30=$X$30,"/",IF($F$31&gt;=8,IF(M30=$Y$30,"/",IF($F$31&gt;=9,IF(M30=$Z$30,"/",""),"")),"")),"")),"")),"")),"")),"")),"")),""))</f>
        <v/>
      </c>
      <c r="N31" s="125" t="str">
        <f aca="false">IF($F$31=0,"",IF($F$31&gt;=1,IF(N30=$R$30,"/",IF($F$31&gt;=2,IF(N30=$S$30,"/",IF($F$31&gt;=3,IF(N30=$T$30,"/",IF($F$31&gt;=4,IF(N30=$U$30,"/",IF($F$31&gt;=5,IF(N30=$V$30,"/",IF($F$31&gt;=6,IF(N30=$W$30,"/",IF($F$31&gt;=7,IF(N30=$X$30,"/",IF($F$31&gt;=8,IF(N30=$Y$30,"/",IF($F$31&gt;=9,IF(N30=$Z$30,"/",""),"")),"")),"")),"")),"")),"")),"")),"")),""))</f>
        <v/>
      </c>
      <c r="O31" s="125" t="str">
        <f aca="false">IF($F$31=0,"",IF($F$31&gt;=1,IF(O30=$R$30,"/",IF($F$31&gt;=2,IF(O30=$S$30,"/",IF($F$31&gt;=3,IF(O30=$T$30,"/",IF($F$31&gt;=4,IF(O30=$U$30,"/",IF($F$31&gt;=5,IF(O30=$V$30,"/",IF($F$31&gt;=6,IF(O30=$W$30,"/",IF($F$31&gt;=7,IF(O30=$X$30,"/",IF($F$31&gt;=8,IF(O30=$Y$30,"/",IF($F$31&gt;=9,IF(O30=$Z$30,"/",""),"")),"")),"")),"")),"")),"")),"")),"")),""))</f>
        <v/>
      </c>
      <c r="P31" s="152"/>
      <c r="Q31" s="96"/>
    </row>
    <row r="32" customFormat="false" ht="39.75" hidden="true" customHeight="true" outlineLevel="0" collapsed="false">
      <c r="A32" s="120"/>
      <c r="B32" s="127"/>
      <c r="C32" s="128"/>
      <c r="D32" s="129"/>
      <c r="E32" s="130"/>
      <c r="F32" s="130"/>
      <c r="G32" s="131" t="n">
        <f aca="false">G25</f>
        <v>0</v>
      </c>
      <c r="H32" s="131" t="n">
        <f aca="false">H25</f>
        <v>0</v>
      </c>
      <c r="I32" s="131" t="n">
        <f aca="false">I25</f>
        <v>0</v>
      </c>
      <c r="J32" s="131" t="n">
        <f aca="false">J25</f>
        <v>0</v>
      </c>
      <c r="K32" s="131" t="n">
        <f aca="false">K25</f>
        <v>0</v>
      </c>
      <c r="L32" s="131" t="n">
        <f aca="false">L25</f>
        <v>0</v>
      </c>
      <c r="M32" s="131" t="n">
        <f aca="false">M25</f>
        <v>0</v>
      </c>
      <c r="N32" s="131" t="n">
        <f aca="false">N25</f>
        <v>0</v>
      </c>
      <c r="O32" s="131" t="n">
        <f aca="false">O25</f>
        <v>0</v>
      </c>
      <c r="P32" s="153"/>
      <c r="Q32" s="96"/>
      <c r="R32" s="115" t="n">
        <f aca="false">SMALL($G$32:$O$32,1)</f>
        <v>0</v>
      </c>
      <c r="S32" s="115" t="n">
        <f aca="false">SMALL($G$32:$O$32,2)</f>
        <v>0</v>
      </c>
      <c r="T32" s="115" t="n">
        <f aca="false">SMALL($G$32:$O$32,3)</f>
        <v>0</v>
      </c>
      <c r="U32" s="115" t="n">
        <f aca="false">SMALL($G$32:$O$32,4)</f>
        <v>0</v>
      </c>
      <c r="V32" s="115" t="n">
        <f aca="false">SMALL($G$32:$O$32,5)</f>
        <v>0</v>
      </c>
      <c r="W32" s="115" t="n">
        <f aca="false">SMALL($G$32:$O$32,6)</f>
        <v>0</v>
      </c>
      <c r="X32" s="115" t="n">
        <f aca="false">SMALL($G$32:$O$32,7)</f>
        <v>0</v>
      </c>
      <c r="Y32" s="115" t="n">
        <f aca="false">SMALL($G$32:$O$32,8)</f>
        <v>0</v>
      </c>
      <c r="Z32" s="115" t="n">
        <f aca="false">SMALL($G$32:$O$32,9)</f>
        <v>0</v>
      </c>
    </row>
    <row r="33" customFormat="false" ht="39.75" hidden="false" customHeight="true" outlineLevel="0" collapsed="false">
      <c r="A33" s="120"/>
      <c r="B33" s="139" t="n">
        <f aca="false">M3</f>
        <v>0</v>
      </c>
      <c r="C33" s="140" t="n">
        <f aca="false">B10</f>
        <v>0</v>
      </c>
      <c r="D33" s="141" t="n">
        <f aca="false">C10</f>
        <v>0</v>
      </c>
      <c r="E33" s="142" t="n">
        <f aca="false">+E19</f>
        <v>0</v>
      </c>
      <c r="F33" s="142" t="n">
        <f aca="false">+'Coups rendus'!N20</f>
        <v>0</v>
      </c>
      <c r="G33" s="143" t="str">
        <f aca="false">IF($F$33=0,"",IF($F$33&gt;=1,IF(G32=$R$32,"/",IF($F$33&gt;=2,IF(G32=$S$32,"/",IF($F$33&gt;=3,IF(G32=$T$32,"/",IF($F$33&gt;=4,IF(G32=$U$32,"/",IF($F$33&gt;=5,IF(G32=$V$32,"/",IF($F$33&gt;=6,IF(G32=$W$32,"/",IF($F$33&gt;=7,IF(G32=$X$32,"/",IF($F$33&gt;=8,IF(G32=$Y$32,"/",IF($F$33&gt;=9,IF(G32=$Z$32,"/",""),"")),"")),"")),"")),"")),"")),"")),"")),""))</f>
        <v/>
      </c>
      <c r="H33" s="143" t="str">
        <f aca="false">IF($F$33=0,"",IF($F$33&gt;=1,IF(H32=$R$32,"/",IF($F$33&gt;=2,IF(H32=$S$32,"/",IF($F$33&gt;=3,IF(H32=$T$32,"/",IF($F$33&gt;=4,IF(H32=$U$32,"/",IF($F$33&gt;=5,IF(H32=$V$32,"/",IF($F$33&gt;=6,IF(H32=$W$32,"/",IF($F$33&gt;=7,IF(H32=$X$32,"/",IF($F$33&gt;=8,IF(H32=$Y$32,"/",IF($F$33&gt;=9,IF(H32=$Z$32,"/",""),"")),"")),"")),"")),"")),"")),"")),"")),""))</f>
        <v/>
      </c>
      <c r="I33" s="143" t="str">
        <f aca="false">IF($F$33=0,"",IF($F$33&gt;=1,IF(I32=$R$32,"/",IF($F$33&gt;=2,IF(I32=$S$32,"/",IF($F$33&gt;=3,IF(I32=$T$32,"/",IF($F$33&gt;=4,IF(I32=$U$32,"/",IF($F$33&gt;=5,IF(I32=$V$32,"/",IF($F$33&gt;=6,IF(I32=$W$32,"/",IF($F$33&gt;=7,IF(I32=$X$32,"/",IF($F$33&gt;=8,IF(I32=$Y$32,"/",IF($F$33&gt;=9,IF(I32=$Z$32,"/",""),"")),"")),"")),"")),"")),"")),"")),"")),""))</f>
        <v/>
      </c>
      <c r="J33" s="143" t="str">
        <f aca="false">IF($F$33=0,"",IF($F$33&gt;=1,IF(J32=$R$32,"/",IF($F$33&gt;=2,IF(J32=$S$32,"/",IF($F$33&gt;=3,IF(J32=$T$32,"/",IF($F$33&gt;=4,IF(J32=$U$32,"/",IF($F$33&gt;=5,IF(J32=$V$32,"/",IF($F$33&gt;=6,IF(J32=$W$32,"/",IF($F$33&gt;=7,IF(J32=$X$32,"/",IF($F$33&gt;=8,IF(J32=$Y$32,"/",IF($F$33&gt;=9,IF(J32=$Z$32,"/",""),"")),"")),"")),"")),"")),"")),"")),"")),""))</f>
        <v/>
      </c>
      <c r="K33" s="143" t="str">
        <f aca="false">IF($F$33=0,"",IF($F$33&gt;=1,IF(K32=$R$32,"/",IF($F$33&gt;=2,IF(K32=$S$32,"/",IF($F$33&gt;=3,IF(K32=$T$32,"/",IF($F$33&gt;=4,IF(K32=$U$32,"/",IF($F$33&gt;=5,IF(K32=$V$32,"/",IF($F$33&gt;=6,IF(K32=$W$32,"/",IF($F$33&gt;=7,IF(K32=$X$32,"/",IF($F$33&gt;=8,IF(K32=$Y$32,"/",IF($F$33&gt;=9,IF(K32=$Z$32,"/",""),"")),"")),"")),"")),"")),"")),"")),"")),""))</f>
        <v/>
      </c>
      <c r="L33" s="143" t="str">
        <f aca="false">IF($F$33=0,"",IF($F$33&gt;=1,IF(L32=$R$32,"/",IF($F$33&gt;=2,IF(L32=$S$32,"/",IF($F$33&gt;=3,IF(L32=$T$32,"/",IF($F$33&gt;=4,IF(L32=$U$32,"/",IF($F$33&gt;=5,IF(L32=$V$32,"/",IF($F$33&gt;=6,IF(L32=$W$32,"/",IF($F$33&gt;=7,IF(L32=$X$32,"/",IF($F$33&gt;=8,IF(L32=$Y$32,"/",IF($F$33&gt;=9,IF(L32=$Z$32,"/",""),"")),"")),"")),"")),"")),"")),"")),"")),""))</f>
        <v/>
      </c>
      <c r="M33" s="143" t="str">
        <f aca="false">IF($F$33=0,"",IF($F$33&gt;=1,IF(M32=$R$32,"/",IF($F$33&gt;=2,IF(M32=$S$32,"/",IF($F$33&gt;=3,IF(M32=$T$32,"/",IF($F$33&gt;=4,IF(M32=$U$32,"/",IF($F$33&gt;=5,IF(M32=$V$32,"/",IF($F$33&gt;=6,IF(M32=$W$32,"/",IF($F$33&gt;=7,IF(M32=$X$32,"/",IF($F$33&gt;=8,IF(M32=$Y$32,"/",IF($F$33&gt;=9,IF(M32=$Z$32,"/",""),"")),"")),"")),"")),"")),"")),"")),"")),""))</f>
        <v/>
      </c>
      <c r="N33" s="143" t="str">
        <f aca="false">IF($F$33=0,"",IF($F$33&gt;=1,IF(N32=$R$32,"/",IF($F$33&gt;=2,IF(N32=$S$32,"/",IF($F$33&gt;=3,IF(N32=$T$32,"/",IF($F$33&gt;=4,IF(N32=$U$32,"/",IF($F$33&gt;=5,IF(N32=$V$32,"/",IF($F$33&gt;=6,IF(N32=$W$32,"/",IF($F$33&gt;=7,IF(N32=$X$32,"/",IF($F$33&gt;=8,IF(N32=$Y$32,"/",IF($F$33&gt;=9,IF(N32=$Z$32,"/",""),"")),"")),"")),"")),"")),"")),"")),"")),""))</f>
        <v/>
      </c>
      <c r="O33" s="143" t="str">
        <f aca="false">IF($F$33=0,"",IF($F$33&gt;=1,IF(O32=$R$32,"/",IF($F$33&gt;=2,IF(O32=$S$32,"/",IF($F$33&gt;=3,IF(O32=$T$32,"/",IF($F$33&gt;=4,IF(O32=$U$32,"/",IF($F$33&gt;=5,IF(O32=$V$32,"/",IF($F$33&gt;=6,IF(O32=$W$32,"/",IF($F$33&gt;=7,IF(O32=$X$32,"/",IF($F$33&gt;=8,IF(O32=$Y$32,"/",IF($F$33&gt;=9,IF(O32=$Z$32,"/",""),"")),"")),"")),"")),"")),"")),"")),"")),""))</f>
        <v/>
      </c>
      <c r="P33" s="154"/>
      <c r="Q33" s="96"/>
    </row>
    <row r="34" customFormat="false" ht="13.5" hidden="false" customHeight="true" outlineLevel="0" collapsed="false">
      <c r="A34" s="116"/>
      <c r="D34" s="161"/>
      <c r="Q34" s="96"/>
    </row>
    <row r="35" customFormat="false" ht="17.25" hidden="false" customHeight="true" outlineLevel="0" collapsed="false">
      <c r="A35" s="116"/>
      <c r="B35" s="96"/>
      <c r="C35" s="162" t="str">
        <f aca="false">Donnees!C29</f>
        <v>On place la balle sur le fairway.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16"/>
      <c r="Q35" s="96"/>
    </row>
    <row r="36" customFormat="false" ht="17.25" hidden="false" customHeight="true" outlineLevel="0" collapsed="false">
      <c r="A36" s="116"/>
      <c r="B36" s="96"/>
      <c r="C36" s="163" t="n">
        <f aca="false">Donnees!C30</f>
        <v>0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  <c r="Q36" s="96"/>
    </row>
    <row r="37" customFormat="false" ht="17.25" hidden="false" customHeight="true" outlineLevel="0" collapsed="false">
      <c r="A37" s="116"/>
      <c r="B37" s="96"/>
      <c r="C37" s="163" t="n">
        <f aca="false">Donnees!C31</f>
        <v>0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4"/>
      <c r="Q37" s="96"/>
    </row>
    <row r="38" customFormat="false" ht="17.25" hidden="false" customHeight="true" outlineLevel="0" collapsed="false">
      <c r="A38" s="116"/>
      <c r="B38" s="96"/>
      <c r="C38" s="165" t="str">
        <f aca="false">Donnees!C32</f>
        <v> 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4"/>
      <c r="Q38" s="96"/>
    </row>
    <row r="39" customFormat="false" ht="13.5" hidden="false" customHeight="true" outlineLevel="0" collapsed="false">
      <c r="A39" s="148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66"/>
    </row>
  </sheetData>
  <sheetProtection sheet="true" objects="true" scenarios="true"/>
  <mergeCells count="17">
    <mergeCell ref="A1:Q1"/>
    <mergeCell ref="B3:F3"/>
    <mergeCell ref="G3:J3"/>
    <mergeCell ref="K3:L3"/>
    <mergeCell ref="M3:P3"/>
    <mergeCell ref="F5:I5"/>
    <mergeCell ref="J5:O5"/>
    <mergeCell ref="A6:A11"/>
    <mergeCell ref="C12:E12"/>
    <mergeCell ref="F12:O12"/>
    <mergeCell ref="A13:A19"/>
    <mergeCell ref="F26:O26"/>
    <mergeCell ref="A27:A33"/>
    <mergeCell ref="C35:O35"/>
    <mergeCell ref="C36:O36"/>
    <mergeCell ref="C37:O37"/>
    <mergeCell ref="C38:O3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D9" activeCellId="0" sqref="D9"/>
    </sheetView>
  </sheetViews>
  <sheetFormatPr defaultColWidth="11.47265625" defaultRowHeight="14.05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22.64"/>
    <col collapsed="false" customWidth="true" hidden="false" outlineLevel="0" max="3" min="3" style="1" width="24.82"/>
    <col collapsed="false" customWidth="true" hidden="false" outlineLevel="0" max="4" min="4" style="1" width="22.8"/>
    <col collapsed="false" customWidth="true" hidden="false" outlineLevel="0" max="5" min="5" style="1" width="3.64"/>
    <col collapsed="false" customWidth="true" hidden="false" outlineLevel="0" max="15" min="6" style="1" width="9.73"/>
    <col collapsed="false" customWidth="true" hidden="false" outlineLevel="0" max="16" min="16" style="1" width="12.56"/>
    <col collapsed="false" customWidth="true" hidden="false" outlineLevel="0" max="17" min="17" style="1" width="3.97"/>
    <col collapsed="false" customWidth="false" hidden="true" outlineLevel="0" max="26" min="18" style="1" width="11.47"/>
    <col collapsed="false" customWidth="false" hidden="false" outlineLevel="0" max="257" min="27" style="3" width="11.47"/>
  </cols>
  <sheetData>
    <row r="1" customFormat="false" ht="36" hidden="false" customHeight="true" outlineLevel="0" collapsed="false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customFormat="false" ht="13.5" hidden="false" customHeight="true" outlineLevel="0" collapsed="false">
      <c r="A2" s="83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84"/>
    </row>
    <row r="3" s="89" customFormat="true" ht="29.25" hidden="false" customHeight="true" outlineLevel="0" collapsed="false">
      <c r="A3" s="85"/>
      <c r="B3" s="86" t="n">
        <f aca="false">Donnees!M12</f>
        <v>0</v>
      </c>
      <c r="C3" s="86"/>
      <c r="D3" s="86"/>
      <c r="E3" s="86"/>
      <c r="F3" s="86"/>
      <c r="G3" s="87" t="n">
        <f aca="false">Donnees!C14</f>
        <v>0</v>
      </c>
      <c r="H3" s="87"/>
      <c r="I3" s="87"/>
      <c r="J3" s="87"/>
      <c r="K3" s="88" t="s">
        <v>39</v>
      </c>
      <c r="L3" s="88"/>
      <c r="M3" s="87" t="n">
        <f aca="false">Donnees!L14</f>
        <v>0</v>
      </c>
      <c r="N3" s="87"/>
      <c r="O3" s="87"/>
      <c r="P3" s="87"/>
      <c r="Q3" s="84"/>
      <c r="R3" s="1"/>
      <c r="S3" s="1"/>
      <c r="T3" s="1"/>
      <c r="U3" s="1"/>
      <c r="V3" s="1"/>
      <c r="W3" s="1"/>
      <c r="X3" s="1"/>
      <c r="Y3" s="1"/>
      <c r="Z3" s="1"/>
    </row>
    <row r="4" customFormat="false" ht="18.75" hidden="false" customHeight="true" outlineLevel="0" collapsed="false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2"/>
    </row>
    <row r="5" customFormat="false" ht="39.75" hidden="false" customHeight="true" outlineLevel="0" collapsed="false">
      <c r="A5" s="93" t="n">
        <v>3</v>
      </c>
      <c r="B5" s="40"/>
      <c r="C5" s="40"/>
      <c r="D5" s="40"/>
      <c r="E5" s="40"/>
      <c r="F5" s="94" t="s">
        <v>40</v>
      </c>
      <c r="G5" s="94"/>
      <c r="H5" s="94"/>
      <c r="I5" s="94"/>
      <c r="J5" s="95" t="n">
        <f aca="false">Donnees!J2</f>
        <v>0</v>
      </c>
      <c r="K5" s="95"/>
      <c r="L5" s="95"/>
      <c r="M5" s="95"/>
      <c r="N5" s="95"/>
      <c r="O5" s="95"/>
      <c r="P5" s="40"/>
      <c r="Q5" s="96"/>
    </row>
    <row r="6" customFormat="false" ht="16.5" hidden="false" customHeight="true" outlineLevel="0" collapsed="false">
      <c r="A6" s="97" t="s">
        <v>41</v>
      </c>
      <c r="I6" s="98"/>
      <c r="J6" s="40"/>
      <c r="K6" s="40"/>
      <c r="L6" s="40"/>
      <c r="M6" s="40"/>
      <c r="Q6" s="96"/>
    </row>
    <row r="7" customFormat="false" ht="24.75" hidden="false" customHeight="true" outlineLevel="0" collapsed="false">
      <c r="A7" s="97"/>
      <c r="B7" s="99" t="n">
        <f aca="true">INDIRECT(ADDRESS($A$5*2+15,3,1,,"Donnees"))</f>
        <v>0</v>
      </c>
      <c r="C7" s="99" t="n">
        <f aca="true">INDIRECT(ADDRESS($A$5*2+15,6,1,,"Donnees"))</f>
        <v>0</v>
      </c>
      <c r="D7" s="100" t="n">
        <f aca="true">INDIRECT(ADDRESS($A$5*2+15,9,1,,"Donnees"))</f>
        <v>0</v>
      </c>
      <c r="E7" s="101" t="n">
        <f aca="true">INDIRECT(ADDRESS($A$5*2+15,10,1,,"Donnees"))</f>
        <v>0</v>
      </c>
      <c r="F7" s="102" t="s">
        <v>4</v>
      </c>
      <c r="G7" s="103" t="n">
        <f aca="false">Donnees!B47</f>
        <v>0</v>
      </c>
      <c r="H7" s="103" t="n">
        <f aca="false">Donnees!C47</f>
        <v>1</v>
      </c>
      <c r="I7" s="103" t="n">
        <f aca="false">Donnees!D47</f>
        <v>2</v>
      </c>
      <c r="J7" s="103" t="n">
        <f aca="false">Donnees!E47</f>
        <v>3</v>
      </c>
      <c r="K7" s="103" t="n">
        <f aca="false">Donnees!F47</f>
        <v>4</v>
      </c>
      <c r="L7" s="103" t="n">
        <f aca="false">Donnees!G47</f>
        <v>5</v>
      </c>
      <c r="M7" s="103" t="n">
        <f aca="false">Donnees!H47</f>
        <v>6</v>
      </c>
      <c r="N7" s="103" t="n">
        <f aca="false">Donnees!I47</f>
        <v>7</v>
      </c>
      <c r="O7" s="103" t="n">
        <f aca="false">Donnees!J47</f>
        <v>8</v>
      </c>
      <c r="Q7" s="96"/>
    </row>
    <row r="8" customFormat="false" ht="24.75" hidden="false" customHeight="true" outlineLevel="0" collapsed="false">
      <c r="A8" s="97"/>
      <c r="B8" s="104" t="n">
        <f aca="true">INDIRECT(ADDRESS($A$5*2+16,3,1,,"Donnees"))</f>
        <v>0</v>
      </c>
      <c r="C8" s="104" t="n">
        <f aca="true">INDIRECT(ADDRESS($A$5*2+16,6,1,,"Donnees"))</f>
        <v>0</v>
      </c>
      <c r="D8" s="105" t="n">
        <f aca="true">INDIRECT(ADDRESS($A$5*2+16,9,1,,"Donnees"))</f>
        <v>0</v>
      </c>
      <c r="E8" s="106" t="n">
        <f aca="true">INDIRECT(ADDRESS($A$5*2+16,10,1,,"Donnees"))</f>
        <v>0</v>
      </c>
      <c r="F8" s="107" t="s">
        <v>5</v>
      </c>
      <c r="G8" s="108" t="e">
        <f aca="false">Donnees!B48</f>
        <v>#N/A</v>
      </c>
      <c r="H8" s="108" t="n">
        <f aca="false">Donnees!C48</f>
        <v>0</v>
      </c>
      <c r="I8" s="108" t="n">
        <f aca="false">Donnees!D48</f>
        <v>0</v>
      </c>
      <c r="J8" s="108" t="n">
        <f aca="false">Donnees!E48</f>
        <v>0</v>
      </c>
      <c r="K8" s="108" t="n">
        <f aca="false">Donnees!F48</f>
        <v>0</v>
      </c>
      <c r="L8" s="108" t="n">
        <f aca="false">Donnees!G48</f>
        <v>0</v>
      </c>
      <c r="M8" s="108" t="n">
        <f aca="false">Donnees!H48</f>
        <v>0</v>
      </c>
      <c r="N8" s="108" t="n">
        <f aca="false">Donnees!I48</f>
        <v>0</v>
      </c>
      <c r="O8" s="108" t="n">
        <f aca="false">Donnees!J48</f>
        <v>0</v>
      </c>
      <c r="Q8" s="96"/>
    </row>
    <row r="9" customFormat="false" ht="24.75" hidden="false" customHeight="true" outlineLevel="0" collapsed="false">
      <c r="A9" s="97"/>
      <c r="B9" s="109" t="n">
        <f aca="true">INDIRECT(ADDRESS($A$5*2+15,12,1,,"Donnees"))</f>
        <v>0</v>
      </c>
      <c r="C9" s="109" t="n">
        <f aca="true">INDIRECT(ADDRESS($A$5*2+15,15,1,,"Donnees"))</f>
        <v>0</v>
      </c>
      <c r="D9" s="110" t="n">
        <f aca="true">INDIRECT(ADDRESS($A$5*2+15,18,1,,"Donnees"))</f>
        <v>0</v>
      </c>
      <c r="E9" s="101" t="n">
        <f aca="true">INDIRECT(ADDRESS($A$5*2+15,19,1,,"Donnees"))</f>
        <v>0</v>
      </c>
      <c r="F9" s="111" t="s">
        <v>6</v>
      </c>
      <c r="G9" s="111" t="e">
        <f aca="false">Donnees!B49</f>
        <v>#N/A</v>
      </c>
      <c r="H9" s="111" t="n">
        <f aca="false">Donnees!C49</f>
        <v>0</v>
      </c>
      <c r="I9" s="111" t="n">
        <f aca="false">Donnees!D49</f>
        <v>0</v>
      </c>
      <c r="J9" s="111" t="n">
        <f aca="false">Donnees!E49</f>
        <v>0</v>
      </c>
      <c r="K9" s="111" t="n">
        <f aca="false">Donnees!F49</f>
        <v>0</v>
      </c>
      <c r="L9" s="111" t="n">
        <f aca="false">Donnees!G49</f>
        <v>0</v>
      </c>
      <c r="M9" s="111" t="n">
        <f aca="false">Donnees!H49</f>
        <v>0</v>
      </c>
      <c r="N9" s="111" t="n">
        <f aca="false">Donnees!I49</f>
        <v>0</v>
      </c>
      <c r="O9" s="111" t="n">
        <f aca="false">Donnees!J49</f>
        <v>0</v>
      </c>
      <c r="Q9" s="96"/>
    </row>
    <row r="10" customFormat="false" ht="24.75" hidden="false" customHeight="true" outlineLevel="0" collapsed="false">
      <c r="A10" s="97"/>
      <c r="B10" s="99" t="n">
        <f aca="true">INDIRECT(ADDRESS($A$5*2+16,12,1,,"Donnees"))</f>
        <v>0</v>
      </c>
      <c r="C10" s="99" t="n">
        <f aca="true">INDIRECT(ADDRESS($A$5*2+16,15,1,,"Donnees"))</f>
        <v>0</v>
      </c>
      <c r="D10" s="100" t="n">
        <f aca="true">INDIRECT(ADDRESS($A$5*2+16,18,1,,"Donnees"))</f>
        <v>0</v>
      </c>
      <c r="E10" s="101" t="n">
        <f aca="true">INDIRECT(ADDRESS($A$5*2+16,19,1,,"Donnees"))</f>
        <v>0</v>
      </c>
      <c r="F10" s="112" t="s">
        <v>7</v>
      </c>
      <c r="G10" s="112" t="e">
        <f aca="false">Donnees!B50</f>
        <v>#N/A</v>
      </c>
      <c r="H10" s="112" t="n">
        <f aca="false">Donnees!C50</f>
        <v>0</v>
      </c>
      <c r="I10" s="112" t="n">
        <f aca="false">Donnees!D50</f>
        <v>0</v>
      </c>
      <c r="J10" s="112" t="n">
        <f aca="false">Donnees!E50</f>
        <v>0</v>
      </c>
      <c r="K10" s="112" t="n">
        <f aca="false">Donnees!F50</f>
        <v>0</v>
      </c>
      <c r="L10" s="112" t="n">
        <f aca="false">Donnees!G50</f>
        <v>0</v>
      </c>
      <c r="M10" s="112" t="n">
        <f aca="false">Donnees!H50</f>
        <v>0</v>
      </c>
      <c r="N10" s="112" t="n">
        <f aca="false">Donnees!I50</f>
        <v>0</v>
      </c>
      <c r="O10" s="112" t="n">
        <f aca="false">Donnees!J50</f>
        <v>0</v>
      </c>
      <c r="Q10" s="96"/>
    </row>
    <row r="11" customFormat="false" ht="24.75" hidden="false" customHeight="true" outlineLevel="0" collapsed="false">
      <c r="A11" s="97"/>
      <c r="F11" s="113" t="s">
        <v>8</v>
      </c>
      <c r="G11" s="114" t="e">
        <f aca="false">Donnees!B51</f>
        <v>#N/A</v>
      </c>
      <c r="H11" s="114" t="n">
        <f aca="false">Donnees!C51</f>
        <v>0</v>
      </c>
      <c r="I11" s="114" t="n">
        <f aca="false">Donnees!D51</f>
        <v>0</v>
      </c>
      <c r="J11" s="114" t="n">
        <f aca="false">Donnees!E51</f>
        <v>0</v>
      </c>
      <c r="K11" s="114" t="n">
        <f aca="false">Donnees!F51</f>
        <v>0</v>
      </c>
      <c r="L11" s="114" t="n">
        <f aca="false">Donnees!G51</f>
        <v>0</v>
      </c>
      <c r="M11" s="114" t="n">
        <f aca="false">Donnees!H51</f>
        <v>0</v>
      </c>
      <c r="N11" s="114" t="n">
        <f aca="false">Donnees!I51</f>
        <v>0</v>
      </c>
      <c r="O11" s="114" t="n">
        <f aca="false">Donnees!J51</f>
        <v>0</v>
      </c>
      <c r="Q11" s="96"/>
      <c r="R11" s="115" t="e">
        <f aca="false">SMALL($G$11:$O$11,1)</f>
        <v>#N/A</v>
      </c>
      <c r="S11" s="115" t="e">
        <f aca="false">SMALL($G$11:$O$11,2)</f>
        <v>#N/A</v>
      </c>
      <c r="T11" s="115" t="e">
        <f aca="false">SMALL($G$11:$O$11,3)</f>
        <v>#N/A</v>
      </c>
      <c r="U11" s="115" t="e">
        <f aca="false">SMALL($G$11:$O$11,4)</f>
        <v>#N/A</v>
      </c>
      <c r="V11" s="115" t="e">
        <f aca="false">SMALL($G$11:$O$11,5)</f>
        <v>#N/A</v>
      </c>
      <c r="W11" s="115" t="e">
        <f aca="false">SMALL($G$11:$O$11,6)</f>
        <v>#N/A</v>
      </c>
      <c r="X11" s="115" t="e">
        <f aca="false">SMALL($G$11:$O$11,7)</f>
        <v>#N/A</v>
      </c>
      <c r="Y11" s="115" t="e">
        <f aca="false">SMALL($G$11:$O$11,8)</f>
        <v>#N/A</v>
      </c>
      <c r="Z11" s="115" t="e">
        <f aca="false">SMALL($G$11:$O$11,9)</f>
        <v>#N/A</v>
      </c>
    </row>
    <row r="12" customFormat="false" ht="24.75" hidden="false" customHeight="true" outlineLevel="0" collapsed="false">
      <c r="A12" s="116"/>
      <c r="B12" s="96"/>
      <c r="C12" s="117" t="s">
        <v>42</v>
      </c>
      <c r="D12" s="117"/>
      <c r="E12" s="117"/>
      <c r="F12" s="118" t="s">
        <v>43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9" t="s">
        <v>44</v>
      </c>
      <c r="Q12" s="96"/>
      <c r="R12" s="115"/>
      <c r="S12" s="115"/>
      <c r="T12" s="115"/>
      <c r="U12" s="115"/>
      <c r="V12" s="115"/>
      <c r="W12" s="115"/>
      <c r="X12" s="115"/>
      <c r="Y12" s="115"/>
      <c r="Z12" s="115"/>
    </row>
    <row r="13" customFormat="false" ht="39.75" hidden="false" customHeight="true" outlineLevel="0" collapsed="false">
      <c r="A13" s="120" t="s">
        <v>45</v>
      </c>
      <c r="B13" s="121" t="n">
        <f aca="false">G3</f>
        <v>0</v>
      </c>
      <c r="C13" s="122" t="n">
        <f aca="false">B7</f>
        <v>0</v>
      </c>
      <c r="D13" s="123" t="n">
        <f aca="false">C7</f>
        <v>0</v>
      </c>
      <c r="E13" s="124" t="n">
        <f aca="false">+E7</f>
        <v>0</v>
      </c>
      <c r="F13" s="124" t="n">
        <f aca="false">'Coups rendus'!H9</f>
        <v>0</v>
      </c>
      <c r="G13" s="125" t="str">
        <f aca="false">IF($F$13=0,"",IF($F$13&gt;=1,IF(G11=$R$11,"/",IF($F$13&gt;=2,IF(G11=$S$11,"/",IF($F$13&gt;=3,IF(G11=$T$11,"/",IF($F$13&gt;=4,IF(G11=$U$11,"/",IF($F$13&gt;=5,IF(G11=$V$11,"/",IF($F$13&gt;=6,IF(G11=$W$11,"/",IF($F$13&gt;=7,IF(G11=$X$11,"/",IF($F$13&gt;=8,IF(G11=$Y$11,"/",IF($F$13&gt;=9,IF(G11=$Z$11,"/",""),"")),"")),"")),"")),"")),"")),"")),"")),""))</f>
        <v/>
      </c>
      <c r="H13" s="125" t="str">
        <f aca="false">IF($F$13=0,"",IF($F$13&gt;=1,IF(H11=$R$11,"/",IF($F$13&gt;=2,IF(H11=$S$11,"/",IF($F$13&gt;=3,IF(H11=$T$11,"/",IF($F$13&gt;=4,IF(H11=$U$11,"/",IF($F$13&gt;=5,IF(H11=$V$11,"/",IF($F$13&gt;=6,IF(H11=$W$11,"/",IF($F$13&gt;=7,IF(H11=$X$11,"/",IF($F$13&gt;=8,IF(H11=$Y$11,"/",IF($F$13&gt;=9,IF(H11=$Z$11,"/",""),"")),"")),"")),"")),"")),"")),"")),"")),""))</f>
        <v/>
      </c>
      <c r="I13" s="125" t="str">
        <f aca="false">IF($F$13=0,"",IF($F$13&gt;=1,IF(I11=$R$11,"/",IF($F$13&gt;=2,IF(I11=$S$11,"/",IF($F$13&gt;=3,IF(I11=$T$11,"/",IF($F$13&gt;=4,IF(I11=$U$11,"/",IF($F$13&gt;=5,IF(I11=$V$11,"/",IF($F$13&gt;=6,IF(I11=$W$11,"/",IF($F$13&gt;=7,IF(I11=$X$11,"/",IF($F$13&gt;=8,IF(I11=$Y$11,"/",IF($F$13&gt;=9,IF(I11=$Z$11,"/",""),"")),"")),"")),"")),"")),"")),"")),"")),""))</f>
        <v/>
      </c>
      <c r="J13" s="125" t="str">
        <f aca="false">IF($F$13=0,"",IF($F$13&gt;=1,IF(J11=$R$11,"/",IF($F$13&gt;=2,IF(J11=$S$11,"/",IF($F$13&gt;=3,IF(J11=$T$11,"/",IF($F$13&gt;=4,IF(J11=$U$11,"/",IF($F$13&gt;=5,IF(J11=$V$11,"/",IF($F$13&gt;=6,IF(J11=$W$11,"/",IF($F$13&gt;=7,IF(J11=$X$11,"/",IF($F$13&gt;=8,IF(J11=$Y$11,"/",IF($F$13&gt;=9,IF(J11=$Z$11,"/",""),"")),"")),"")),"")),"")),"")),"")),"")),""))</f>
        <v/>
      </c>
      <c r="K13" s="125" t="str">
        <f aca="false">IF($F$13=0,"",IF($F$13&gt;=1,IF(K11=$R$11,"/",IF($F$13&gt;=2,IF(K11=$S$11,"/",IF($F$13&gt;=3,IF(K11=$T$11,"/",IF($F$13&gt;=4,IF(K11=$U$11,"/",IF($F$13&gt;=5,IF(K11=$V$11,"/",IF($F$13&gt;=6,IF(K11=$W$11,"/",IF($F$13&gt;=7,IF(K11=$X$11,"/",IF($F$13&gt;=8,IF(K11=$Y$11,"/",IF($F$13&gt;=9,IF(K11=$Z$11,"/",""),"")),"")),"")),"")),"")),"")),"")),"")),""))</f>
        <v/>
      </c>
      <c r="L13" s="125" t="str">
        <f aca="false">IF($F$13=0,"",IF($F$13&gt;=1,IF(L11=$R$11,"/",IF($F$13&gt;=2,IF(L11=$S$11,"/",IF($F$13&gt;=3,IF(L11=$T$11,"/",IF($F$13&gt;=4,IF(L11=$U$11,"/",IF($F$13&gt;=5,IF(L11=$V$11,"/",IF($F$13&gt;=6,IF(L11=$W$11,"/",IF($F$13&gt;=7,IF(L11=$X$11,"/",IF($F$13&gt;=8,IF(L11=$Y$11,"/",IF($F$13&gt;=9,IF(L11=$Z$11,"/",""),"")),"")),"")),"")),"")),"")),"")),"")),""))</f>
        <v/>
      </c>
      <c r="M13" s="125" t="str">
        <f aca="false">IF($F$13=0,"",IF($F$13&gt;=1,IF(M11=$R$11,"/",IF($F$13&gt;=2,IF(M11=$S$11,"/",IF($F$13&gt;=3,IF(M11=$T$11,"/",IF($F$13&gt;=4,IF(M11=$U$11,"/",IF($F$13&gt;=5,IF(M11=$V$11,"/",IF($F$13&gt;=6,IF(M11=$W$11,"/",IF($F$13&gt;=7,IF(M11=$X$11,"/",IF($F$13&gt;=8,IF(M11=$Y$11,"/",IF($F$13&gt;=9,IF(M11=$Z$11,"/",""),"")),"")),"")),"")),"")),"")),"")),"")),""))</f>
        <v/>
      </c>
      <c r="N13" s="125" t="str">
        <f aca="false">IF($F$13=0,"",IF($F$13&gt;=1,IF(N11=$R$11,"/",IF($F$13&gt;=2,IF(N11=$S$11,"/",IF($F$13&gt;=3,IF(N11=$T$11,"/",IF($F$13&gt;=4,IF(N11=$U$11,"/",IF($F$13&gt;=5,IF(N11=$V$11,"/",IF($F$13&gt;=6,IF(N11=$W$11,"/",IF($F$13&gt;=7,IF(N11=$X$11,"/",IF($F$13&gt;=8,IF(N11=$Y$11,"/",IF($F$13&gt;=9,IF(N11=$Z$11,"/",""),"")),"")),"")),"")),"")),"")),"")),"")),""))</f>
        <v/>
      </c>
      <c r="O13" s="125" t="str">
        <f aca="false">IF($F$13=0,"",IF($F$13&gt;=1,IF(O11=$R$11,"/",IF($F$13&gt;=2,IF(O11=$S$11,"/",IF($F$13&gt;=3,IF(O11=$T$11,"/",IF($F$13&gt;=4,IF(O11=$U$11,"/",IF($F$13&gt;=5,IF(O11=$V$11,"/",IF($F$13&gt;=6,IF(O11=$W$11,"/",IF($F$13&gt;=7,IF(O11=$X$11,"/",IF($F$13&gt;=8,IF(O11=$Y$11,"/",IF($F$13&gt;=9,IF(O11=$Z$11,"/",""),"")),"")),"")),"")),"")),"")),"")),"")),""))</f>
        <v/>
      </c>
      <c r="P13" s="126"/>
      <c r="Q13" s="96"/>
    </row>
    <row r="14" customFormat="false" ht="39.75" hidden="true" customHeight="true" outlineLevel="0" collapsed="false">
      <c r="A14" s="120"/>
      <c r="B14" s="127"/>
      <c r="C14" s="128"/>
      <c r="D14" s="129"/>
      <c r="E14" s="130"/>
      <c r="F14" s="130"/>
      <c r="G14" s="131" t="e">
        <f aca="false">G11</f>
        <v>#N/A</v>
      </c>
      <c r="H14" s="131" t="n">
        <f aca="false">H11</f>
        <v>0</v>
      </c>
      <c r="I14" s="131" t="n">
        <f aca="false">I11</f>
        <v>0</v>
      </c>
      <c r="J14" s="131" t="n">
        <f aca="false">J11</f>
        <v>0</v>
      </c>
      <c r="K14" s="131" t="n">
        <f aca="false">K11</f>
        <v>0</v>
      </c>
      <c r="L14" s="131" t="n">
        <f aca="false">L11</f>
        <v>0</v>
      </c>
      <c r="M14" s="131" t="n">
        <f aca="false">M11</f>
        <v>0</v>
      </c>
      <c r="N14" s="131" t="n">
        <f aca="false">N11</f>
        <v>0</v>
      </c>
      <c r="O14" s="131" t="n">
        <f aca="false">O11</f>
        <v>0</v>
      </c>
      <c r="P14" s="132"/>
      <c r="Q14" s="96"/>
      <c r="R14" s="115" t="e">
        <f aca="false">SMALL($G$14:$O$14,1)</f>
        <v>#N/A</v>
      </c>
      <c r="S14" s="115" t="e">
        <f aca="false">SMALL($G$14:$O$14,2)</f>
        <v>#N/A</v>
      </c>
      <c r="T14" s="115" t="e">
        <f aca="false">SMALL($G$14:$O$14,3)</f>
        <v>#N/A</v>
      </c>
      <c r="U14" s="115" t="e">
        <f aca="false">SMALL($G$14:$O$14,4)</f>
        <v>#N/A</v>
      </c>
      <c r="V14" s="115" t="e">
        <f aca="false">SMALL($G$14:$O$14,5)</f>
        <v>#N/A</v>
      </c>
      <c r="W14" s="115" t="e">
        <f aca="false">SMALL($G$14:$O$14,6)</f>
        <v>#N/A</v>
      </c>
      <c r="X14" s="115" t="e">
        <f aca="false">SMALL($G$14:$O$14,7)</f>
        <v>#N/A</v>
      </c>
      <c r="Y14" s="115" t="e">
        <f aca="false">SMALL($G$14:$O$14,8)</f>
        <v>#N/A</v>
      </c>
      <c r="Z14" s="115" t="e">
        <f aca="false">SMALL($G$14:$O$14,9)</f>
        <v>#N/A</v>
      </c>
    </row>
    <row r="15" customFormat="false" ht="39.75" hidden="false" customHeight="true" outlineLevel="0" collapsed="false">
      <c r="A15" s="120"/>
      <c r="B15" s="127" t="n">
        <f aca="false">G3</f>
        <v>0</v>
      </c>
      <c r="C15" s="128" t="n">
        <f aca="false">B8</f>
        <v>0</v>
      </c>
      <c r="D15" s="133" t="n">
        <f aca="false">C8</f>
        <v>0</v>
      </c>
      <c r="E15" s="134" t="n">
        <f aca="false">+E8</f>
        <v>0</v>
      </c>
      <c r="F15" s="134" t="n">
        <f aca="false">'Coups rendus'!H10</f>
        <v>0</v>
      </c>
      <c r="G15" s="131" t="str">
        <f aca="false">IF($F$15=0,"",IF($F$15&gt;=1,IF(G14=$R$14,"/",IF($F$15&gt;=2,IF(G14=$S$14,"/",IF($F$15&gt;=3,IF(G14=$T$14,"/",IF($F$15&gt;=4,IF(G14=$U$14,"/",IF($F$15&gt;=5,IF(G14=$V$14,"/",IF($F$15&gt;=6,IF(G14=$W$14,"/",IF($F$15&gt;=7,IF(G14=$X$14,"/",IF($F$15&gt;=8,IF(G14=$Y$14,"/",IF($F$15&gt;=9,IF(G14=$Z$14,"/",""),"")),"")),"")),"")),"")),"")),"")),"")),""))</f>
        <v/>
      </c>
      <c r="H15" s="131" t="str">
        <f aca="false">IF($F$15=0,"",IF($F$15&gt;=1,IF(H14=$R$14,"/",IF($F$15&gt;=2,IF(H14=$S$14,"/",IF($F$15&gt;=3,IF(H14=$T$14,"/",IF($F$15&gt;=4,IF(H14=$U$14,"/",IF($F$15&gt;=5,IF(H14=$V$14,"/",IF($F$15&gt;=6,IF(H14=$W$14,"/",IF($F$15&gt;=7,IF(H14=$X$14,"/",IF($F$15&gt;=8,IF(H14=$Y$14,"/",IF($F$15&gt;=9,IF(H14=$Z$14,"/",""),"")),"")),"")),"")),"")),"")),"")),"")),""))</f>
        <v/>
      </c>
      <c r="I15" s="131" t="str">
        <f aca="false">IF($F$15=0,"",IF($F$15&gt;=1,IF(I14=$R$14,"/",IF($F$15&gt;=2,IF(I14=$S$14,"/",IF($F$15&gt;=3,IF(I14=$T$14,"/",IF($F$15&gt;=4,IF(I14=$U$14,"/",IF($F$15&gt;=5,IF(I14=$V$14,"/",IF($F$15&gt;=6,IF(I14=$W$14,"/",IF($F$15&gt;=7,IF(I14=$X$14,"/",IF($F$15&gt;=8,IF(I14=$Y$14,"/",IF($F$15&gt;=9,IF(I14=$Z$14,"/",""),"")),"")),"")),"")),"")),"")),"")),"")),""))</f>
        <v/>
      </c>
      <c r="J15" s="131" t="str">
        <f aca="false">IF($F$15=0,"",IF($F$15&gt;=1,IF(J14=$R$14,"/",IF($F$15&gt;=2,IF(J14=$S$14,"/",IF($F$15&gt;=3,IF(J14=$T$14,"/",IF($F$15&gt;=4,IF(J14=$U$14,"/",IF($F$15&gt;=5,IF(J14=$V$14,"/",IF($F$15&gt;=6,IF(J14=$W$14,"/",IF($F$15&gt;=7,IF(J14=$X$14,"/",IF($F$15&gt;=8,IF(J14=$Y$14,"/",IF($F$15&gt;=9,IF(J14=$Z$14,"/",""),"")),"")),"")),"")),"")),"")),"")),"")),""))</f>
        <v/>
      </c>
      <c r="K15" s="131" t="str">
        <f aca="false">IF($F$15=0,"",IF($F$15&gt;=1,IF(K14=$R$14,"/",IF($F$15&gt;=2,IF(K14=$S$14,"/",IF($F$15&gt;=3,IF(K14=$T$14,"/",IF($F$15&gt;=4,IF(K14=$U$14,"/",IF($F$15&gt;=5,IF(K14=$V$14,"/",IF($F$15&gt;=6,IF(K14=$W$14,"/",IF($F$15&gt;=7,IF(K14=$X$14,"/",IF($F$15&gt;=8,IF(K14=$Y$14,"/",IF($F$15&gt;=9,IF(K14=$Z$14,"/",""),"")),"")),"")),"")),"")),"")),"")),"")),""))</f>
        <v/>
      </c>
      <c r="L15" s="131" t="str">
        <f aca="false">IF($F$15=0,"",IF($F$15&gt;=1,IF(L14=$R$14,"/",IF($F$15&gt;=2,IF(L14=$S$14,"/",IF($F$15&gt;=3,IF(L14=$T$14,"/",IF($F$15&gt;=4,IF(L14=$U$14,"/",IF($F$15&gt;=5,IF(L14=$V$14,"/",IF($F$15&gt;=6,IF(L14=$W$14,"/",IF($F$15&gt;=7,IF(L14=$X$14,"/",IF($F$15&gt;=8,IF(L14=$Y$14,"/",IF($F$15&gt;=9,IF(L14=$Z$14,"/",""),"")),"")),"")),"")),"")),"")),"")),"")),""))</f>
        <v/>
      </c>
      <c r="M15" s="131" t="str">
        <f aca="false">IF($F$15=0,"",IF($F$15&gt;=1,IF(M14=$R$14,"/",IF($F$15&gt;=2,IF(M14=$S$14,"/",IF($F$15&gt;=3,IF(M14=$T$14,"/",IF($F$15&gt;=4,IF(M14=$U$14,"/",IF($F$15&gt;=5,IF(M14=$V$14,"/",IF($F$15&gt;=6,IF(M14=$W$14,"/",IF($F$15&gt;=7,IF(M14=$X$14,"/",IF($F$15&gt;=8,IF(M14=$Y$14,"/",IF($F$15&gt;=9,IF(M14=$Z$14,"/",""),"")),"")),"")),"")),"")),"")),"")),"")),""))</f>
        <v/>
      </c>
      <c r="N15" s="131" t="str">
        <f aca="false">IF($F$15=0,"",IF($F$15&gt;=1,IF(N14=$R$14,"/",IF($F$15&gt;=2,IF(N14=$S$14,"/",IF($F$15&gt;=3,IF(N14=$T$14,"/",IF($F$15&gt;=4,IF(N14=$U$14,"/",IF($F$15&gt;=5,IF(N14=$V$14,"/",IF($F$15&gt;=6,IF(N14=$W$14,"/",IF($F$15&gt;=7,IF(N14=$X$14,"/",IF($F$15&gt;=8,IF(N14=$Y$14,"/",IF($F$15&gt;=9,IF(N14=$Z$14,"/",""),"")),"")),"")),"")),"")),"")),"")),"")),""))</f>
        <v/>
      </c>
      <c r="O15" s="131" t="str">
        <f aca="false">IF($F$15=0,"",IF($F$15&gt;=1,IF(O14=$R$14,"/",IF($F$15&gt;=2,IF(O14=$S$14,"/",IF($F$15&gt;=3,IF(O14=$T$14,"/",IF($F$15&gt;=4,IF(O14=$U$14,"/",IF($F$15&gt;=5,IF(O14=$V$14,"/",IF($F$15&gt;=6,IF(O14=$W$14,"/",IF($F$15&gt;=7,IF(O14=$X$14,"/",IF($F$15&gt;=8,IF(O14=$Y$14,"/",IF($F$15&gt;=9,IF(O14=$Z$14,"/",""),"")),"")),"")),"")),"")),"")),"")),"")),""))</f>
        <v/>
      </c>
      <c r="P15" s="135"/>
      <c r="Q15" s="96"/>
    </row>
    <row r="16" customFormat="false" ht="39.75" hidden="true" customHeight="true" outlineLevel="0" collapsed="false">
      <c r="A16" s="120"/>
      <c r="B16" s="127"/>
      <c r="C16" s="128"/>
      <c r="D16" s="129"/>
      <c r="E16" s="130"/>
      <c r="F16" s="130"/>
      <c r="G16" s="131" t="e">
        <f aca="false">G11</f>
        <v>#N/A</v>
      </c>
      <c r="H16" s="131" t="n">
        <f aca="false">H11</f>
        <v>0</v>
      </c>
      <c r="I16" s="131" t="n">
        <f aca="false">I11</f>
        <v>0</v>
      </c>
      <c r="J16" s="131" t="n">
        <f aca="false">J11</f>
        <v>0</v>
      </c>
      <c r="K16" s="131" t="n">
        <f aca="false">K11</f>
        <v>0</v>
      </c>
      <c r="L16" s="131" t="n">
        <f aca="false">L11</f>
        <v>0</v>
      </c>
      <c r="M16" s="131" t="n">
        <f aca="false">M11</f>
        <v>0</v>
      </c>
      <c r="N16" s="131" t="n">
        <f aca="false">N11</f>
        <v>0</v>
      </c>
      <c r="O16" s="131" t="n">
        <f aca="false">O11</f>
        <v>0</v>
      </c>
      <c r="P16" s="136"/>
      <c r="Q16" s="96"/>
      <c r="R16" s="115" t="e">
        <f aca="false">SMALL($G$16:$O$16,1)</f>
        <v>#N/A</v>
      </c>
      <c r="S16" s="115" t="e">
        <f aca="false">SMALL($G$16:$O$16,2)</f>
        <v>#N/A</v>
      </c>
      <c r="T16" s="115" t="e">
        <f aca="false">SMALL($G$16:$O$16,3)</f>
        <v>#N/A</v>
      </c>
      <c r="U16" s="115" t="e">
        <f aca="false">SMALL($G$16:$O$16,4)</f>
        <v>#N/A</v>
      </c>
      <c r="V16" s="115" t="e">
        <f aca="false">SMALL($G$16:$O$16,5)</f>
        <v>#N/A</v>
      </c>
      <c r="W16" s="115" t="e">
        <f aca="false">SMALL($G$16:$O$16,6)</f>
        <v>#N/A</v>
      </c>
      <c r="X16" s="115" t="e">
        <f aca="false">SMALL($G$16:$O$16,7)</f>
        <v>#N/A</v>
      </c>
      <c r="Y16" s="115" t="e">
        <f aca="false">SMALL($G$16:$O$16,8)</f>
        <v>#N/A</v>
      </c>
      <c r="Z16" s="115" t="e">
        <f aca="false">SMALL($G$16:$O$16,9)</f>
        <v>#N/A</v>
      </c>
    </row>
    <row r="17" customFormat="false" ht="39.75" hidden="false" customHeight="true" outlineLevel="0" collapsed="false">
      <c r="A17" s="120"/>
      <c r="B17" s="127" t="n">
        <f aca="false">M3</f>
        <v>0</v>
      </c>
      <c r="C17" s="128" t="n">
        <f aca="false">B9</f>
        <v>0</v>
      </c>
      <c r="D17" s="133" t="n">
        <f aca="false">C9</f>
        <v>0</v>
      </c>
      <c r="E17" s="134" t="n">
        <f aca="false">+E9</f>
        <v>0</v>
      </c>
      <c r="F17" s="134" t="n">
        <f aca="false">'Coups rendus'!N9</f>
        <v>0</v>
      </c>
      <c r="G17" s="131" t="str">
        <f aca="false">IF($F$17=0,"",IF($F$17&gt;=1,IF(G16=$R$16,"/",IF($F$17&gt;=2,IF(G16=$S$16,"/",IF($F$17&gt;=3,IF(G16=$T$16,"/",IF($F$17&gt;=4,IF(G16=$U$16,"/",IF($F$17&gt;=5,IF(G16=$V$16,"/",IF($F$17&gt;=6,IF(G16=$W$16,"/",IF($F$17&gt;=7,IF(G16=$X$16,"/",IF($F$17&gt;=8,IF(G16=$Y$16,"/",IF($F$17&gt;=9,IF(G16=$Z$16,"/",""),"")),"")),"")),"")),"")),"")),"")),"")),""))</f>
        <v/>
      </c>
      <c r="H17" s="131" t="str">
        <f aca="false">IF($F$17=0,"",IF($F$17&gt;=1,IF(H16=$R$16,"/",IF($F$17&gt;=2,IF(H16=$S$16,"/",IF($F$17&gt;=3,IF(H16=$T$16,"/",IF($F$17&gt;=4,IF(H16=$U$16,"/",IF($F$17&gt;=5,IF(H16=$V$16,"/",IF($F$17&gt;=6,IF(H16=$W$16,"/",IF($F$17&gt;=7,IF(H16=$X$16,"/",IF($F$17&gt;=8,IF(H16=$Y$16,"/",IF($F$17&gt;=9,IF(H16=$Z$16,"/",""),"")),"")),"")),"")),"")),"")),"")),"")),""))</f>
        <v/>
      </c>
      <c r="I17" s="131" t="str">
        <f aca="false">IF($F$17=0,"",IF($F$17&gt;=1,IF(I16=$R$16,"/",IF($F$17&gt;=2,IF(I16=$S$16,"/",IF($F$17&gt;=3,IF(I16=$T$16,"/",IF($F$17&gt;=4,IF(I16=$U$16,"/",IF($F$17&gt;=5,IF(I16=$V$16,"/",IF($F$17&gt;=6,IF(I16=$W$16,"/",IF($F$17&gt;=7,IF(I16=$X$16,"/",IF($F$17&gt;=8,IF(I16=$Y$16,"/",IF($F$17&gt;=9,IF(I16=$Z$16,"/",""),"")),"")),"")),"")),"")),"")),"")),"")),""))</f>
        <v/>
      </c>
      <c r="J17" s="131" t="str">
        <f aca="false">IF($F$17=0,"",IF($F$17&gt;=1,IF(J16=$R$16,"/",IF($F$17&gt;=2,IF(J16=$S$16,"/",IF($F$17&gt;=3,IF(J16=$T$16,"/",IF($F$17&gt;=4,IF(J16=$U$16,"/",IF($F$17&gt;=5,IF(J16=$V$16,"/",IF($F$17&gt;=6,IF(J16=$W$16,"/",IF($F$17&gt;=7,IF(J16=$X$16,"/",IF($F$17&gt;=8,IF(J16=$Y$16,"/",IF($F$17&gt;=9,IF(J16=$Z$16,"/",""),"")),"")),"")),"")),"")),"")),"")),"")),""))</f>
        <v/>
      </c>
      <c r="K17" s="131" t="str">
        <f aca="false">IF($F$17=0,"",IF($F$17&gt;=1,IF(K16=$R$16,"/",IF($F$17&gt;=2,IF(K16=$S$16,"/",IF($F$17&gt;=3,IF(K16=$T$16,"/",IF($F$17&gt;=4,IF(K16=$U$16,"/",IF($F$17&gt;=5,IF(K16=$V$16,"/",IF($F$17&gt;=6,IF(K16=$W$16,"/",IF($F$17&gt;=7,IF(K16=$X$16,"/",IF($F$17&gt;=8,IF(K16=$Y$16,"/",IF($F$17&gt;=9,IF(K16=$Z$16,"/",""),"")),"")),"")),"")),"")),"")),"")),"")),""))</f>
        <v/>
      </c>
      <c r="L17" s="131" t="str">
        <f aca="false">IF($F$17=0,"",IF($F$17&gt;=1,IF(L16=$R$16,"/",IF($F$17&gt;=2,IF(L16=$S$16,"/",IF($F$17&gt;=3,IF(L16=$T$16,"/",IF($F$17&gt;=4,IF(L16=$U$16,"/",IF($F$17&gt;=5,IF(L16=$V$16,"/",IF($F$17&gt;=6,IF(L16=$W$16,"/",IF($F$17&gt;=7,IF(L16=$X$16,"/",IF($F$17&gt;=8,IF(L16=$Y$16,"/",IF($F$17&gt;=9,IF(L16=$Z$16,"/",""),"")),"")),"")),"")),"")),"")),"")),"")),""))</f>
        <v/>
      </c>
      <c r="M17" s="131" t="str">
        <f aca="false">IF($F$17=0,"",IF($F$17&gt;=1,IF(M16=$R$16,"/",IF($F$17&gt;=2,IF(M16=$S$16,"/",IF($F$17&gt;=3,IF(M16=$T$16,"/",IF($F$17&gt;=4,IF(M16=$U$16,"/",IF($F$17&gt;=5,IF(M16=$V$16,"/",IF($F$17&gt;=6,IF(M16=$W$16,"/",IF($F$17&gt;=7,IF(M16=$X$16,"/",IF($F$17&gt;=8,IF(M16=$Y$16,"/",IF($F$17&gt;=9,IF(M16=$Z$16,"/",""),"")),"")),"")),"")),"")),"")),"")),"")),""))</f>
        <v/>
      </c>
      <c r="N17" s="131" t="str">
        <f aca="false">IF($F$17=0,"",IF($F$17&gt;=1,IF(N16=$R$16,"/",IF($F$17&gt;=2,IF(N16=$S$16,"/",IF($F$17&gt;=3,IF(N16=$T$16,"/",IF($F$17&gt;=4,IF(N16=$U$16,"/",IF($F$17&gt;=5,IF(N16=$V$16,"/",IF($F$17&gt;=6,IF(N16=$W$16,"/",IF($F$17&gt;=7,IF(N16=$X$16,"/",IF($F$17&gt;=8,IF(N16=$Y$16,"/",IF($F$17&gt;=9,IF(N16=$Z$16,"/",""),"")),"")),"")),"")),"")),"")),"")),"")),""))</f>
        <v/>
      </c>
      <c r="O17" s="131" t="str">
        <f aca="false">IF($F$17=0,"",IF($F$17&gt;=1,IF(O16=$R$16,"/",IF($F$17&gt;=2,IF(O16=$S$16,"/",IF($F$17&gt;=3,IF(O16=$T$16,"/",IF($F$17&gt;=4,IF(O16=$U$16,"/",IF($F$17&gt;=5,IF(O16=$V$16,"/",IF($F$17&gt;=6,IF(O16=$W$16,"/",IF($F$17&gt;=7,IF(O16=$X$16,"/",IF($F$17&gt;=8,IF(O16=$Y$16,"/",IF($F$17&gt;=9,IF(O16=$Z$16,"/",""),"")),"")),"")),"")),"")),"")),"")),"")),""))</f>
        <v/>
      </c>
      <c r="P17" s="137"/>
      <c r="Q17" s="138"/>
    </row>
    <row r="18" customFormat="false" ht="39.75" hidden="true" customHeight="true" outlineLevel="0" collapsed="false">
      <c r="A18" s="120"/>
      <c r="B18" s="127"/>
      <c r="C18" s="128"/>
      <c r="D18" s="129"/>
      <c r="E18" s="130"/>
      <c r="F18" s="130"/>
      <c r="G18" s="131" t="e">
        <f aca="false">G11</f>
        <v>#N/A</v>
      </c>
      <c r="H18" s="131" t="n">
        <f aca="false">H11</f>
        <v>0</v>
      </c>
      <c r="I18" s="131" t="n">
        <f aca="false">I11</f>
        <v>0</v>
      </c>
      <c r="J18" s="131" t="n">
        <f aca="false">J11</f>
        <v>0</v>
      </c>
      <c r="K18" s="131" t="n">
        <f aca="false">K11</f>
        <v>0</v>
      </c>
      <c r="L18" s="131" t="n">
        <f aca="false">L11</f>
        <v>0</v>
      </c>
      <c r="M18" s="131" t="n">
        <f aca="false">M11</f>
        <v>0</v>
      </c>
      <c r="N18" s="131" t="n">
        <f aca="false">N11</f>
        <v>0</v>
      </c>
      <c r="O18" s="131" t="n">
        <f aca="false">O11</f>
        <v>0</v>
      </c>
      <c r="P18" s="132"/>
      <c r="Q18" s="138"/>
      <c r="R18" s="115" t="e">
        <f aca="false">SMALL($G$18:$O$18,1)</f>
        <v>#N/A</v>
      </c>
      <c r="S18" s="115" t="e">
        <f aca="false">SMALL($G$18:$O$18,2)</f>
        <v>#N/A</v>
      </c>
      <c r="T18" s="115" t="e">
        <f aca="false">SMALL($G$18:$O$18,3)</f>
        <v>#N/A</v>
      </c>
      <c r="U18" s="115" t="e">
        <f aca="false">SMALL($G$18:$O$18,4)</f>
        <v>#N/A</v>
      </c>
      <c r="V18" s="115" t="e">
        <f aca="false">SMALL($G$18:$O$18,5)</f>
        <v>#N/A</v>
      </c>
      <c r="W18" s="115" t="e">
        <f aca="false">SMALL($G$18:$O$18,6)</f>
        <v>#N/A</v>
      </c>
      <c r="X18" s="115" t="e">
        <f aca="false">SMALL($G$18:$O$18,7)</f>
        <v>#N/A</v>
      </c>
      <c r="Y18" s="115" t="e">
        <f aca="false">SMALL($G$18:$O$18,8)</f>
        <v>#N/A</v>
      </c>
      <c r="Z18" s="115" t="e">
        <f aca="false">SMALL($G$18:$O$18,9)</f>
        <v>#N/A</v>
      </c>
    </row>
    <row r="19" customFormat="false" ht="39.75" hidden="false" customHeight="true" outlineLevel="0" collapsed="false">
      <c r="A19" s="120"/>
      <c r="B19" s="139" t="n">
        <f aca="false">M3</f>
        <v>0</v>
      </c>
      <c r="C19" s="140" t="n">
        <f aca="false">B10</f>
        <v>0</v>
      </c>
      <c r="D19" s="141" t="n">
        <f aca="false">C10</f>
        <v>0</v>
      </c>
      <c r="E19" s="142" t="n">
        <f aca="false">+E10</f>
        <v>0</v>
      </c>
      <c r="F19" s="142" t="n">
        <f aca="false">'Coups rendus'!N10</f>
        <v>0</v>
      </c>
      <c r="G19" s="143" t="str">
        <f aca="false">IF($F$19=0,"",IF($F$19&gt;=1,IF(G18=$R$18,"/",IF($F$19&gt;=2,IF(G18=$S$18,"/",IF($F$19&gt;=3,IF(G18=$T$18,"/",IF($F$19&gt;=4,IF(G18=$U$18,"/",IF($F$19&gt;=5,IF(G18=$V$18,"/",IF($F$19&gt;=6,IF(G18=$W$18,"/",IF($F$19&gt;=7,IF(G18=$X$18,"/",IF($F$19&gt;=8,IF(G18=$Y$18,"/",IF($F$19&gt;=9,IF(G18=$Z$18,"/",""),"")),"")),"")),"")),"")),"")),"")),"")),""))</f>
        <v/>
      </c>
      <c r="H19" s="143" t="str">
        <f aca="false">IF($F$19=0,"",IF($F$19&gt;=1,IF(H18=$R$18,"/",IF($F$19&gt;=2,IF(H18=$S$18,"/",IF($F$19&gt;=3,IF(H18=$T$18,"/",IF($F$19&gt;=4,IF(H18=$U$18,"/",IF($F$19&gt;=5,IF(H18=$V$18,"/",IF($F$19&gt;=6,IF(H18=$W$18,"/",IF($F$19&gt;=7,IF(H18=$X$18,"/",IF($F$19&gt;=8,IF(H18=$Y$18,"/",IF($F$19&gt;=9,IF(H18=$Z$18,"/",""),"")),"")),"")),"")),"")),"")),"")),"")),""))</f>
        <v/>
      </c>
      <c r="I19" s="143" t="str">
        <f aca="false">IF($F$19=0,"",IF($F$19&gt;=1,IF(I18=$R$18,"/",IF($F$19&gt;=2,IF(I18=$S$18,"/",IF($F$19&gt;=3,IF(I18=$T$18,"/",IF($F$19&gt;=4,IF(I18=$U$18,"/",IF($F$19&gt;=5,IF(I18=$V$18,"/",IF($F$19&gt;=6,IF(I18=$W$18,"/",IF($F$19&gt;=7,IF(I18=$X$18,"/",IF($F$19&gt;=8,IF(I18=$Y$18,"/",IF($F$19&gt;=9,IF(I18=$Z$18,"/",""),"")),"")),"")),"")),"")),"")),"")),"")),""))</f>
        <v/>
      </c>
      <c r="J19" s="143" t="str">
        <f aca="false">IF($F$19=0,"",IF($F$19&gt;=1,IF(J18=$R$18,"/",IF($F$19&gt;=2,IF(J18=$S$18,"/",IF($F$19&gt;=3,IF(J18=$T$18,"/",IF($F$19&gt;=4,IF(J18=$U$18,"/",IF($F$19&gt;=5,IF(J18=$V$18,"/",IF($F$19&gt;=6,IF(J18=$W$18,"/",IF($F$19&gt;=7,IF(J18=$X$18,"/",IF($F$19&gt;=8,IF(J18=$Y$18,"/",IF($F$19&gt;=9,IF(J18=$Z$18,"/",""),"")),"")),"")),"")),"")),"")),"")),"")),""))</f>
        <v/>
      </c>
      <c r="K19" s="143" t="str">
        <f aca="false">IF($F$19=0,"",IF($F$19&gt;=1,IF(K18=$R$18,"/",IF($F$19&gt;=2,IF(K18=$S$18,"/",IF($F$19&gt;=3,IF(K18=$T$18,"/",IF($F$19&gt;=4,IF(K18=$U$18,"/",IF($F$19&gt;=5,IF(K18=$V$18,"/",IF($F$19&gt;=6,IF(K18=$W$18,"/",IF($F$19&gt;=7,IF(K18=$X$18,"/",IF($F$19&gt;=8,IF(K18=$Y$18,"/",IF($F$19&gt;=9,IF(K18=$Z$18,"/",""),"")),"")),"")),"")),"")),"")),"")),"")),""))</f>
        <v/>
      </c>
      <c r="L19" s="143" t="str">
        <f aca="false">IF($F$19=0,"",IF($F$19&gt;=1,IF(L18=$R$18,"/",IF($F$19&gt;=2,IF(L18=$S$18,"/",IF($F$19&gt;=3,IF(L18=$T$18,"/",IF($F$19&gt;=4,IF(L18=$U$18,"/",IF($F$19&gt;=5,IF(L18=$V$18,"/",IF($F$19&gt;=6,IF(L18=$W$18,"/",IF($F$19&gt;=7,IF(L18=$X$18,"/",IF($F$19&gt;=8,IF(L18=$Y$18,"/",IF($F$19&gt;=9,IF(L18=$Z$18,"/",""),"")),"")),"")),"")),"")),"")),"")),"")),""))</f>
        <v/>
      </c>
      <c r="M19" s="143" t="str">
        <f aca="false">IF($F$19=0,"",IF($F$19&gt;=1,IF(M18=$R$18,"/",IF($F$19&gt;=2,IF(M18=$S$18,"/",IF($F$19&gt;=3,IF(M18=$T$18,"/",IF($F$19&gt;=4,IF(M18=$U$18,"/",IF($F$19&gt;=5,IF(M18=$V$18,"/",IF($F$19&gt;=6,IF(M18=$W$18,"/",IF($F$19&gt;=7,IF(M18=$X$18,"/",IF($F$19&gt;=8,IF(M18=$Y$18,"/",IF($F$19&gt;=9,IF(M18=$Z$18,"/",""),"")),"")),"")),"")),"")),"")),"")),"")),""))</f>
        <v/>
      </c>
      <c r="N19" s="143" t="str">
        <f aca="false">IF($F$19=0,"",IF($F$19&gt;=1,IF(N18=$R$18,"/",IF($F$19&gt;=2,IF(N18=$S$18,"/",IF($F$19&gt;=3,IF(N18=$T$18,"/",IF($F$19&gt;=4,IF(N18=$U$18,"/",IF($F$19&gt;=5,IF(N18=$V$18,"/",IF($F$19&gt;=6,IF(N18=$W$18,"/",IF($F$19&gt;=7,IF(N18=$X$18,"/",IF($F$19&gt;=8,IF(N18=$Y$18,"/",IF($F$19&gt;=9,IF(N18=$Z$18,"/",""),"")),"")),"")),"")),"")),"")),"")),"")),""))</f>
        <v/>
      </c>
      <c r="O19" s="143" t="str">
        <f aca="false">IF($F$19=0,"",IF($F$19&gt;=1,IF(O18=$R$18,"/",IF($F$19&gt;=2,IF(O18=$S$18,"/",IF($F$19&gt;=3,IF(O18=$T$18,"/",IF($F$19&gt;=4,IF(O18=$U$18,"/",IF($F$19&gt;=5,IF(O18=$V$18,"/",IF($F$19&gt;=6,IF(O18=$W$18,"/",IF($F$19&gt;=7,IF(O18=$X$18,"/",IF($F$19&gt;=8,IF(O18=$Y$18,"/",IF($F$19&gt;=9,IF(O18=$Z$18,"/",""),"")),"")),"")),"")),"")),"")),"")),"")),""))</f>
        <v/>
      </c>
      <c r="P19" s="144"/>
      <c r="Q19" s="138"/>
      <c r="AD19" s="40"/>
    </row>
    <row r="20" customFormat="false" ht="24.75" hidden="false" customHeight="true" outlineLevel="0" collapsed="false">
      <c r="A20" s="116"/>
      <c r="F20" s="145"/>
      <c r="G20" s="146"/>
      <c r="H20" s="146"/>
      <c r="I20" s="146"/>
      <c r="J20" s="146"/>
      <c r="K20" s="146"/>
      <c r="L20" s="146"/>
      <c r="M20" s="146"/>
      <c r="N20" s="146"/>
      <c r="O20" s="146"/>
      <c r="P20" s="147"/>
      <c r="Q20" s="96"/>
    </row>
    <row r="21" customFormat="false" ht="24.75" hidden="false" customHeight="true" outlineLevel="0" collapsed="false">
      <c r="A21" s="116"/>
      <c r="F21" s="102" t="s">
        <v>4</v>
      </c>
      <c r="G21" s="103" t="n">
        <f aca="false">Donnees!K47</f>
        <v>9</v>
      </c>
      <c r="H21" s="103" t="n">
        <f aca="false">Donnees!L47</f>
        <v>10</v>
      </c>
      <c r="I21" s="103" t="n">
        <f aca="false">Donnees!M47</f>
        <v>11</v>
      </c>
      <c r="J21" s="103" t="n">
        <f aca="false">Donnees!N47</f>
        <v>12</v>
      </c>
      <c r="K21" s="103" t="n">
        <f aca="false">Donnees!O47</f>
        <v>13</v>
      </c>
      <c r="L21" s="103" t="n">
        <f aca="false">Donnees!P47</f>
        <v>14</v>
      </c>
      <c r="M21" s="103" t="n">
        <f aca="false">Donnees!Q47</f>
        <v>15</v>
      </c>
      <c r="N21" s="103" t="n">
        <f aca="false">Donnees!R47</f>
        <v>16</v>
      </c>
      <c r="O21" s="103" t="n">
        <f aca="false">Donnees!S47</f>
        <v>17</v>
      </c>
      <c r="P21" s="116"/>
      <c r="Q21" s="96"/>
    </row>
    <row r="22" customFormat="false" ht="24.75" hidden="false" customHeight="true" outlineLevel="0" collapsed="false">
      <c r="A22" s="116"/>
      <c r="F22" s="107" t="s">
        <v>5</v>
      </c>
      <c r="G22" s="108" t="n">
        <f aca="false">Donnees!K48</f>
        <v>0</v>
      </c>
      <c r="H22" s="108" t="n">
        <f aca="false">Donnees!L48</f>
        <v>0</v>
      </c>
      <c r="I22" s="108" t="n">
        <f aca="false">Donnees!M48</f>
        <v>0</v>
      </c>
      <c r="J22" s="108" t="n">
        <f aca="false">Donnees!N48</f>
        <v>0</v>
      </c>
      <c r="K22" s="108" t="n">
        <f aca="false">Donnees!O48</f>
        <v>0</v>
      </c>
      <c r="L22" s="108" t="n">
        <f aca="false">Donnees!P48</f>
        <v>0</v>
      </c>
      <c r="M22" s="108" t="n">
        <f aca="false">Donnees!Q48</f>
        <v>0</v>
      </c>
      <c r="N22" s="108" t="n">
        <f aca="false">Donnees!R48</f>
        <v>0</v>
      </c>
      <c r="O22" s="108" t="n">
        <f aca="false">Donnees!S48</f>
        <v>0</v>
      </c>
      <c r="P22" s="116"/>
      <c r="Q22" s="96"/>
    </row>
    <row r="23" customFormat="false" ht="24.75" hidden="false" customHeight="true" outlineLevel="0" collapsed="false">
      <c r="A23" s="116"/>
      <c r="F23" s="111" t="s">
        <v>6</v>
      </c>
      <c r="G23" s="111" t="n">
        <f aca="false">Donnees!K49</f>
        <v>0</v>
      </c>
      <c r="H23" s="111" t="n">
        <f aca="false">Donnees!L49</f>
        <v>0</v>
      </c>
      <c r="I23" s="111" t="n">
        <f aca="false">Donnees!M49</f>
        <v>0</v>
      </c>
      <c r="J23" s="111" t="n">
        <f aca="false">Donnees!N49</f>
        <v>0</v>
      </c>
      <c r="K23" s="111" t="n">
        <f aca="false">Donnees!O49</f>
        <v>0</v>
      </c>
      <c r="L23" s="111" t="n">
        <f aca="false">Donnees!P49</f>
        <v>0</v>
      </c>
      <c r="M23" s="111" t="n">
        <f aca="false">Donnees!Q49</f>
        <v>0</v>
      </c>
      <c r="N23" s="111" t="n">
        <f aca="false">Donnees!R49</f>
        <v>0</v>
      </c>
      <c r="O23" s="111" t="n">
        <f aca="false">Donnees!S49</f>
        <v>0</v>
      </c>
      <c r="P23" s="116"/>
      <c r="Q23" s="96"/>
    </row>
    <row r="24" customFormat="false" ht="24.75" hidden="false" customHeight="true" outlineLevel="0" collapsed="false">
      <c r="A24" s="116"/>
      <c r="F24" s="112" t="s">
        <v>7</v>
      </c>
      <c r="G24" s="112" t="n">
        <f aca="false">Donnees!K50</f>
        <v>0</v>
      </c>
      <c r="H24" s="112" t="n">
        <f aca="false">Donnees!L50</f>
        <v>0</v>
      </c>
      <c r="I24" s="112" t="n">
        <f aca="false">Donnees!M50</f>
        <v>0</v>
      </c>
      <c r="J24" s="112" t="n">
        <f aca="false">Donnees!N50</f>
        <v>0</v>
      </c>
      <c r="K24" s="112" t="n">
        <f aca="false">Donnees!O50</f>
        <v>0</v>
      </c>
      <c r="L24" s="112" t="n">
        <f aca="false">Donnees!P50</f>
        <v>0</v>
      </c>
      <c r="M24" s="112" t="n">
        <f aca="false">Donnees!Q50</f>
        <v>0</v>
      </c>
      <c r="N24" s="112" t="n">
        <f aca="false">Donnees!R50</f>
        <v>0</v>
      </c>
      <c r="O24" s="112" t="n">
        <f aca="false">Donnees!S50</f>
        <v>0</v>
      </c>
      <c r="P24" s="116"/>
      <c r="Q24" s="96"/>
    </row>
    <row r="25" customFormat="false" ht="24.75" hidden="false" customHeight="true" outlineLevel="0" collapsed="false">
      <c r="A25" s="116"/>
      <c r="F25" s="113" t="s">
        <v>8</v>
      </c>
      <c r="G25" s="114" t="n">
        <f aca="false">Donnees!K51</f>
        <v>0</v>
      </c>
      <c r="H25" s="114" t="n">
        <f aca="false">Donnees!L51</f>
        <v>0</v>
      </c>
      <c r="I25" s="114" t="n">
        <f aca="false">Donnees!M51</f>
        <v>0</v>
      </c>
      <c r="J25" s="114" t="n">
        <f aca="false">Donnees!N51</f>
        <v>0</v>
      </c>
      <c r="K25" s="114" t="n">
        <f aca="false">Donnees!O51</f>
        <v>0</v>
      </c>
      <c r="L25" s="114" t="n">
        <f aca="false">Donnees!P51</f>
        <v>0</v>
      </c>
      <c r="M25" s="114" t="n">
        <f aca="false">Donnees!Q51</f>
        <v>0</v>
      </c>
      <c r="N25" s="114" t="n">
        <f aca="false">Donnees!R51</f>
        <v>0</v>
      </c>
      <c r="O25" s="114" t="n">
        <f aca="false">Donnees!S51</f>
        <v>0</v>
      </c>
      <c r="P25" s="148"/>
      <c r="Q25" s="96"/>
      <c r="R25" s="115" t="n">
        <f aca="false">SMALL($G$25:$O$25,1)</f>
        <v>0</v>
      </c>
      <c r="S25" s="115" t="n">
        <f aca="false">SMALL($G$25:$O$25,2)</f>
        <v>0</v>
      </c>
      <c r="T25" s="115" t="n">
        <f aca="false">SMALL($G$25:$O$25,3)</f>
        <v>0</v>
      </c>
      <c r="U25" s="115" t="n">
        <f aca="false">SMALL($G$25:$O$25,4)</f>
        <v>0</v>
      </c>
      <c r="V25" s="115" t="n">
        <f aca="false">SMALL($G$25:$O$25,5)</f>
        <v>0</v>
      </c>
      <c r="W25" s="115" t="n">
        <f aca="false">SMALL($G$25:$O$25,6)</f>
        <v>0</v>
      </c>
      <c r="X25" s="115" t="n">
        <f aca="false">SMALL($G$25:$O$25,7)</f>
        <v>0</v>
      </c>
      <c r="Y25" s="115" t="n">
        <f aca="false">SMALL($G$25:$O$25,8)</f>
        <v>0</v>
      </c>
      <c r="Z25" s="115" t="n">
        <f aca="false">SMALL($G$25:$O$25,9)</f>
        <v>0</v>
      </c>
    </row>
    <row r="26" customFormat="false" ht="24.75" hidden="false" customHeight="true" outlineLevel="0" collapsed="false">
      <c r="A26" s="116"/>
      <c r="B26" s="96"/>
      <c r="C26" s="119" t="s">
        <v>42</v>
      </c>
      <c r="D26" s="149"/>
      <c r="E26" s="150"/>
      <c r="F26" s="151" t="s">
        <v>43</v>
      </c>
      <c r="G26" s="151"/>
      <c r="H26" s="151"/>
      <c r="I26" s="151"/>
      <c r="J26" s="151"/>
      <c r="K26" s="151"/>
      <c r="L26" s="151"/>
      <c r="M26" s="151"/>
      <c r="N26" s="151"/>
      <c r="O26" s="151"/>
      <c r="P26" s="119" t="s">
        <v>44</v>
      </c>
      <c r="Q26" s="96"/>
      <c r="R26" s="115"/>
      <c r="S26" s="115"/>
      <c r="T26" s="115"/>
      <c r="U26" s="115"/>
      <c r="V26" s="115"/>
      <c r="W26" s="115"/>
      <c r="X26" s="115"/>
      <c r="Y26" s="115"/>
      <c r="Z26" s="115"/>
    </row>
    <row r="27" customFormat="false" ht="39.75" hidden="false" customHeight="true" outlineLevel="0" collapsed="false">
      <c r="A27" s="120" t="s">
        <v>46</v>
      </c>
      <c r="B27" s="121" t="n">
        <f aca="false">G3</f>
        <v>0</v>
      </c>
      <c r="C27" s="122" t="n">
        <f aca="false">B7</f>
        <v>0</v>
      </c>
      <c r="D27" s="123" t="n">
        <f aca="false">C7</f>
        <v>0</v>
      </c>
      <c r="E27" s="124" t="n">
        <f aca="false">+E7</f>
        <v>0</v>
      </c>
      <c r="F27" s="124" t="n">
        <f aca="false">+'Coups rendus'!H21</f>
        <v>0</v>
      </c>
      <c r="G27" s="125" t="str">
        <f aca="false">IF($F$27=0,"",IF($F$27&gt;=1,IF(G25=$R$25,"/",IF($F$27&gt;=2,IF(G25=$S$25,"/",IF($F$27&gt;=3,IF(G25=$T$25,"/",IF($F$27&gt;=4,IF(G25=$U$25,"/",IF($F$27&gt;=5,IF(G25=$V$25,"/",IF($F$27&gt;=6,IF(G25=$W$25,"/",IF($F$27&gt;=7,IF(G25=$X$25,"/",IF($F$27&gt;=8,IF(G25=$Y$25,"/",IF($F$27&gt;=9,IF(G25=$Z$25,"/",""),"")),"")),"")),"")),"")),"")),"")),"")),""))</f>
        <v/>
      </c>
      <c r="H27" s="125" t="str">
        <f aca="false">IF($F$27=0,"",IF($F$27&gt;=1,IF(H25=$R$25,"/",IF($F$27&gt;=2,IF(H25=$S$25,"/",IF($F$27&gt;=3,IF(H25=$T$25,"/",IF($F$27&gt;=4,IF(H25=$U$25,"/",IF($F$27&gt;=5,IF(H25=$V$25,"/",IF($F$27&gt;=6,IF(H25=$W$25,"/",IF($F$27&gt;=7,IF(H25=$X$25,"/",IF($F$27&gt;=8,IF(H25=$Y$25,"/",IF($F$27&gt;=9,IF(H25=$Z$25,"/",""),"")),"")),"")),"")),"")),"")),"")),"")),""))</f>
        <v/>
      </c>
      <c r="I27" s="125" t="str">
        <f aca="false">IF($F$27=0,"",IF($F$27&gt;=1,IF(I25=$R$25,"/",IF($F$27&gt;=2,IF(I25=$S$25,"/",IF($F$27&gt;=3,IF(I25=$T$25,"/",IF($F$27&gt;=4,IF(I25=$U$25,"/",IF($F$27&gt;=5,IF(I25=$V$25,"/",IF($F$27&gt;=6,IF(I25=$W$25,"/",IF($F$27&gt;=7,IF(I25=$X$25,"/",IF($F$27&gt;=8,IF(I25=$Y$25,"/",IF($F$27&gt;=9,IF(I25=$Z$25,"/",""),"")),"")),"")),"")),"")),"")),"")),"")),""))</f>
        <v/>
      </c>
      <c r="J27" s="125" t="str">
        <f aca="false">IF($F$27=0,"",IF($F$27&gt;=1,IF(J25=$R$25,"/",IF($F$27&gt;=2,IF(J25=$S$25,"/",IF($F$27&gt;=3,IF(J25=$T$25,"/",IF($F$27&gt;=4,IF(J25=$U$25,"/",IF($F$27&gt;=5,IF(J25=$V$25,"/",IF($F$27&gt;=6,IF(J25=$W$25,"/",IF($F$27&gt;=7,IF(J25=$X$25,"/",IF($F$27&gt;=8,IF(J25=$Y$25,"/",IF($F$27&gt;=9,IF(J25=$Z$25,"/",""),"")),"")),"")),"")),"")),"")),"")),"")),""))</f>
        <v/>
      </c>
      <c r="K27" s="125" t="str">
        <f aca="false">IF($F$27=0,"",IF($F$27&gt;=1,IF(K25=$R$25,"/",IF($F$27&gt;=2,IF(K25=$S$25,"/",IF($F$27&gt;=3,IF(K25=$T$25,"/",IF($F$27&gt;=4,IF(K25=$U$25,"/",IF($F$27&gt;=5,IF(K25=$V$25,"/",IF($F$27&gt;=6,IF(K25=$W$25,"/",IF($F$27&gt;=7,IF(K25=$X$25,"/",IF($F$27&gt;=8,IF(K25=$Y$25,"/",IF($F$27&gt;=9,IF(K25=$Z$25,"/",""),"")),"")),"")),"")),"")),"")),"")),"")),""))</f>
        <v/>
      </c>
      <c r="L27" s="125" t="str">
        <f aca="false">IF($F$27=0,"",IF($F$27&gt;=1,IF(L25=$R$25,"/",IF($F$27&gt;=2,IF(L25=$S$25,"/",IF($F$27&gt;=3,IF(L25=$T$25,"/",IF($F$27&gt;=4,IF(L25=$U$25,"/",IF($F$27&gt;=5,IF(L25=$V$25,"/",IF($F$27&gt;=6,IF(L25=$W$25,"/",IF($F$27&gt;=7,IF(L25=$X$25,"/",IF($F$27&gt;=8,IF(L25=$Y$25,"/",IF($F$27&gt;=9,IF(L25=$Z$25,"/",""),"")),"")),"")),"")),"")),"")),"")),"")),""))</f>
        <v/>
      </c>
      <c r="M27" s="125" t="str">
        <f aca="false">IF($F$27=0,"",IF($F$27&gt;=1,IF(M25=$R$25,"/",IF($F$27&gt;=2,IF(M25=$S$25,"/",IF($F$27&gt;=3,IF(M25=$T$25,"/",IF($F$27&gt;=4,IF(M25=$U$25,"/",IF($F$27&gt;=5,IF(M25=$V$25,"/",IF($F$27&gt;=6,IF(M25=$W$25,"/",IF($F$27&gt;=7,IF(M25=$X$25,"/",IF($F$27&gt;=8,IF(M25=$Y$25,"/",IF($F$27&gt;=9,IF(M25=$Z$25,"/",""),"")),"")),"")),"")),"")),"")),"")),"")),""))</f>
        <v/>
      </c>
      <c r="N27" s="125" t="str">
        <f aca="false">IF($F$27=0,"",IF($F$27&gt;=1,IF(N25=$R$25,"/",IF($F$27&gt;=2,IF(N25=$S$25,"/",IF($F$27&gt;=3,IF(N25=$T$25,"/",IF($F$27&gt;=4,IF(N25=$U$25,"/",IF($F$27&gt;=5,IF(N25=$V$25,"/",IF($F$27&gt;=6,IF(N25=$W$25,"/",IF($F$27&gt;=7,IF(N25=$X$25,"/",IF($F$27&gt;=8,IF(N25=$Y$25,"/",IF($F$27&gt;=9,IF(N25=$Z$25,"/",""),"")),"")),"")),"")),"")),"")),"")),"")),""))</f>
        <v/>
      </c>
      <c r="O27" s="125" t="str">
        <f aca="false">IF($F$27=0,"",IF($F$27&gt;=1,IF(O25=$R$25,"/",IF($F$27&gt;=2,IF(O25=$S$25,"/",IF($F$27&gt;=3,IF(O25=$T$25,"/",IF($F$27&gt;=4,IF(O25=$U$25,"/",IF($F$27&gt;=5,IF(O25=$V$25,"/",IF($F$27&gt;=6,IF(O25=$W$25,"/",IF($F$27&gt;=7,IF(O25=$X$25,"/",IF($F$27&gt;=8,IF(O25=$Y$25,"/",IF($F$27&gt;=9,IF(O25=$Z$25,"/",""),"")),"")),"")),"")),"")),"")),"")),"")),""))</f>
        <v/>
      </c>
      <c r="P27" s="152"/>
      <c r="Q27" s="96"/>
    </row>
    <row r="28" customFormat="false" ht="39.75" hidden="true" customHeight="true" outlineLevel="0" collapsed="false">
      <c r="A28" s="120"/>
      <c r="B28" s="127"/>
      <c r="C28" s="128"/>
      <c r="D28" s="129"/>
      <c r="E28" s="130"/>
      <c r="F28" s="130"/>
      <c r="G28" s="131" t="n">
        <f aca="false">G25</f>
        <v>0</v>
      </c>
      <c r="H28" s="131" t="n">
        <f aca="false">H25</f>
        <v>0</v>
      </c>
      <c r="I28" s="131" t="n">
        <f aca="false">I25</f>
        <v>0</v>
      </c>
      <c r="J28" s="131" t="n">
        <f aca="false">J25</f>
        <v>0</v>
      </c>
      <c r="K28" s="131" t="n">
        <f aca="false">K25</f>
        <v>0</v>
      </c>
      <c r="L28" s="131" t="n">
        <f aca="false">L25</f>
        <v>0</v>
      </c>
      <c r="M28" s="131" t="n">
        <f aca="false">M25</f>
        <v>0</v>
      </c>
      <c r="N28" s="131" t="n">
        <f aca="false">N25</f>
        <v>0</v>
      </c>
      <c r="O28" s="131" t="n">
        <f aca="false">O25</f>
        <v>0</v>
      </c>
      <c r="P28" s="153"/>
      <c r="Q28" s="96"/>
      <c r="R28" s="115" t="n">
        <f aca="false">SMALL($G$28:$O$28,1)</f>
        <v>0</v>
      </c>
      <c r="S28" s="115" t="n">
        <f aca="false">SMALL($G$28:$O$28,2)</f>
        <v>0</v>
      </c>
      <c r="T28" s="115" t="n">
        <f aca="false">SMALL($G$28:$O$28,3)</f>
        <v>0</v>
      </c>
      <c r="U28" s="115" t="n">
        <f aca="false">SMALL($G$28:$O$28,4)</f>
        <v>0</v>
      </c>
      <c r="V28" s="115" t="n">
        <f aca="false">SMALL($G$28:$O$28,5)</f>
        <v>0</v>
      </c>
      <c r="W28" s="115" t="n">
        <f aca="false">SMALL($G$28:$O$28,6)</f>
        <v>0</v>
      </c>
      <c r="X28" s="115" t="n">
        <f aca="false">SMALL($G$28:$O$28,7)</f>
        <v>0</v>
      </c>
      <c r="Y28" s="115" t="n">
        <f aca="false">SMALL($G$28:$O$28,8)</f>
        <v>0</v>
      </c>
      <c r="Z28" s="115" t="n">
        <f aca="false">SMALL($G$28:$O$28,9)</f>
        <v>0</v>
      </c>
    </row>
    <row r="29" customFormat="false" ht="39.75" hidden="false" customHeight="true" outlineLevel="0" collapsed="false">
      <c r="A29" s="120"/>
      <c r="B29" s="139" t="n">
        <f aca="false">M3</f>
        <v>0</v>
      </c>
      <c r="C29" s="140" t="n">
        <f aca="false">B9</f>
        <v>0</v>
      </c>
      <c r="D29" s="141" t="n">
        <f aca="false">C9</f>
        <v>0</v>
      </c>
      <c r="E29" s="142" t="n">
        <f aca="false">+E17</f>
        <v>0</v>
      </c>
      <c r="F29" s="142" t="n">
        <f aca="false">+'Coups rendus'!N21</f>
        <v>0</v>
      </c>
      <c r="G29" s="143" t="str">
        <f aca="false">IF($F$29=0,"",IF($F$29&gt;=1,IF(G28=$R$28,"/",IF($F$29&gt;=2,IF(G28=$S$28,"/",IF($F$29&gt;=3,IF(G28=$T$28,"/",IF($F$29&gt;=4,IF(G28=$U$28,"/",IF($F$29&gt;=5,IF(G28=$V$28,"/",IF($F$29&gt;=6,IF(G28=$W$28,"/",IF($F$29&gt;=7,IF(G28=$X$28,"/",IF($F$29&gt;=8,IF(G28=$Y$28,"/",IF($F$29&gt;=9,IF(G28=$Z$28,"/",""),"")),"")),"")),"")),"")),"")),"")),"")),""))</f>
        <v/>
      </c>
      <c r="H29" s="143" t="str">
        <f aca="false">IF($F$29=0,"",IF($F$29&gt;=1,IF(H28=$R$28,"/",IF($F$29&gt;=2,IF(H28=$S$28,"/",IF($F$29&gt;=3,IF(H28=$T$28,"/",IF($F$29&gt;=4,IF(H28=$U$28,"/",IF($F$29&gt;=5,IF(H28=$V$28,"/",IF($F$29&gt;=6,IF(H28=$W$28,"/",IF($F$29&gt;=7,IF(H28=$X$28,"/",IF($F$29&gt;=8,IF(H28=$Y$28,"/",IF($F$29&gt;=9,IF(H28=$Z$28,"/",""),"")),"")),"")),"")),"")),"")),"")),"")),""))</f>
        <v/>
      </c>
      <c r="I29" s="143" t="str">
        <f aca="false">IF($F$29=0,"",IF($F$29&gt;=1,IF(I28=$R$28,"/",IF($F$29&gt;=2,IF(I28=$S$28,"/",IF($F$29&gt;=3,IF(I28=$T$28,"/",IF($F$29&gt;=4,IF(I28=$U$28,"/",IF($F$29&gt;=5,IF(I28=$V$28,"/",IF($F$29&gt;=6,IF(I28=$W$28,"/",IF($F$29&gt;=7,IF(I28=$X$28,"/",IF($F$29&gt;=8,IF(I28=$Y$28,"/",IF($F$29&gt;=9,IF(I28=$Z$28,"/",""),"")),"")),"")),"")),"")),"")),"")),"")),""))</f>
        <v/>
      </c>
      <c r="J29" s="143" t="str">
        <f aca="false">IF($F$29=0,"",IF($F$29&gt;=1,IF(J28=$R$28,"/",IF($F$29&gt;=2,IF(J28=$S$28,"/",IF($F$29&gt;=3,IF(J28=$T$28,"/",IF($F$29&gt;=4,IF(J28=$U$28,"/",IF($F$29&gt;=5,IF(J28=$V$28,"/",IF($F$29&gt;=6,IF(J28=$W$28,"/",IF($F$29&gt;=7,IF(J28=$X$28,"/",IF($F$29&gt;=8,IF(J28=$Y$28,"/",IF($F$29&gt;=9,IF(J28=$Z$28,"/",""),"")),"")),"")),"")),"")),"")),"")),"")),""))</f>
        <v/>
      </c>
      <c r="K29" s="143" t="str">
        <f aca="false">IF($F$29=0,"",IF($F$29&gt;=1,IF(K28=$R$28,"/",IF($F$29&gt;=2,IF(K28=$S$28,"/",IF($F$29&gt;=3,IF(K28=$T$28,"/",IF($F$29&gt;=4,IF(K28=$U$28,"/",IF($F$29&gt;=5,IF(K28=$V$28,"/",IF($F$29&gt;=6,IF(K28=$W$28,"/",IF($F$29&gt;=7,IF(K28=$X$28,"/",IF($F$29&gt;=8,IF(K28=$Y$28,"/",IF($F$29&gt;=9,IF(K28=$Z$28,"/",""),"")),"")),"")),"")),"")),"")),"")),"")),""))</f>
        <v/>
      </c>
      <c r="L29" s="143" t="str">
        <f aca="false">IF($F$29=0,"",IF($F$29&gt;=1,IF(L28=$R$28,"/",IF($F$29&gt;=2,IF(L28=$S$28,"/",IF($F$29&gt;=3,IF(L28=$T$28,"/",IF($F$29&gt;=4,IF(L28=$U$28,"/",IF($F$29&gt;=5,IF(L28=$V$28,"/",IF($F$29&gt;=6,IF(L28=$W$28,"/",IF($F$29&gt;=7,IF(L28=$X$28,"/",IF($F$29&gt;=8,IF(L28=$Y$28,"/",IF($F$29&gt;=9,IF(L28=$Z$28,"/",""),"")),"")),"")),"")),"")),"")),"")),"")),""))</f>
        <v/>
      </c>
      <c r="M29" s="143" t="str">
        <f aca="false">IF($F$29=0,"",IF($F$29&gt;=1,IF(M28=$R$28,"/",IF($F$29&gt;=2,IF(M28=$S$28,"/",IF($F$29&gt;=3,IF(M28=$T$28,"/",IF($F$29&gt;=4,IF(M28=$U$28,"/",IF($F$29&gt;=5,IF(M28=$V$28,"/",IF($F$29&gt;=6,IF(M28=$W$28,"/",IF($F$29&gt;=7,IF(M28=$X$28,"/",IF($F$29&gt;=8,IF(M28=$Y$28,"/",IF($F$29&gt;=9,IF(M28=$Z$28,"/",""),"")),"")),"")),"")),"")),"")),"")),"")),""))</f>
        <v/>
      </c>
      <c r="N29" s="143" t="str">
        <f aca="false">IF($F$29=0,"",IF($F$29&gt;=1,IF(N28=$R$28,"/",IF($F$29&gt;=2,IF(N28=$S$28,"/",IF($F$29&gt;=3,IF(N28=$T$28,"/",IF($F$29&gt;=4,IF(N28=$U$28,"/",IF($F$29&gt;=5,IF(N28=$V$28,"/",IF($F$29&gt;=6,IF(N28=$W$28,"/",IF($F$29&gt;=7,IF(N28=$X$28,"/",IF($F$29&gt;=8,IF(N28=$Y$28,"/",IF($F$29&gt;=9,IF(N28=$Z$28,"/",""),"")),"")),"")),"")),"")),"")),"")),"")),""))</f>
        <v/>
      </c>
      <c r="O29" s="143" t="str">
        <f aca="false">IF($F$29=0,"",IF($F$29&gt;=1,IF(O28=$R$28,"/",IF($F$29&gt;=2,IF(O28=$S$28,"/",IF($F$29&gt;=3,IF(O28=$T$28,"/",IF($F$29&gt;=4,IF(O28=$U$28,"/",IF($F$29&gt;=5,IF(O28=$V$28,"/",IF($F$29&gt;=6,IF(O28=$W$28,"/",IF($F$29&gt;=7,IF(O28=$X$28,"/",IF($F$29&gt;=8,IF(O28=$Y$28,"/",IF($F$29&gt;=9,IF(O28=$Z$28,"/",""),"")),"")),"")),"")),"")),"")),"")),"")),""))</f>
        <v/>
      </c>
      <c r="P29" s="154"/>
      <c r="Q29" s="96"/>
    </row>
    <row r="30" customFormat="false" ht="39.75" hidden="true" customHeight="true" outlineLevel="0" collapsed="false">
      <c r="A30" s="120"/>
      <c r="B30" s="155"/>
      <c r="C30" s="156"/>
      <c r="D30" s="157"/>
      <c r="E30" s="158"/>
      <c r="F30" s="158"/>
      <c r="G30" s="159" t="n">
        <f aca="false">G25</f>
        <v>0</v>
      </c>
      <c r="H30" s="159" t="n">
        <f aca="false">H25</f>
        <v>0</v>
      </c>
      <c r="I30" s="159" t="n">
        <f aca="false">I25</f>
        <v>0</v>
      </c>
      <c r="J30" s="159" t="n">
        <f aca="false">J25</f>
        <v>0</v>
      </c>
      <c r="K30" s="159" t="n">
        <f aca="false">K25</f>
        <v>0</v>
      </c>
      <c r="L30" s="159" t="n">
        <f aca="false">L25</f>
        <v>0</v>
      </c>
      <c r="M30" s="159" t="n">
        <f aca="false">M25</f>
        <v>0</v>
      </c>
      <c r="N30" s="159" t="n">
        <f aca="false">N25</f>
        <v>0</v>
      </c>
      <c r="O30" s="159" t="n">
        <f aca="false">O25</f>
        <v>0</v>
      </c>
      <c r="P30" s="160"/>
      <c r="Q30" s="96"/>
      <c r="R30" s="115" t="n">
        <f aca="false">SMALL($G$30:$O$30,1)</f>
        <v>0</v>
      </c>
      <c r="S30" s="115" t="n">
        <f aca="false">SMALL($G$30:$O$30,2)</f>
        <v>0</v>
      </c>
      <c r="T30" s="115" t="n">
        <f aca="false">SMALL($G$30:$O$30,3)</f>
        <v>0</v>
      </c>
      <c r="U30" s="115" t="n">
        <f aca="false">SMALL($G$30:$O$30,4)</f>
        <v>0</v>
      </c>
      <c r="V30" s="115" t="n">
        <f aca="false">SMALL($G$30:$O$30,5)</f>
        <v>0</v>
      </c>
      <c r="W30" s="115" t="n">
        <f aca="false">SMALL($G$30:$O$30,6)</f>
        <v>0</v>
      </c>
      <c r="X30" s="115" t="n">
        <f aca="false">SMALL($G$30:$O$30,7)</f>
        <v>0</v>
      </c>
      <c r="Y30" s="115" t="n">
        <f aca="false">SMALL($G$30:$O$30,8)</f>
        <v>0</v>
      </c>
      <c r="Z30" s="115" t="n">
        <f aca="false">SMALL($G$30:$O$30,9)</f>
        <v>0</v>
      </c>
    </row>
    <row r="31" customFormat="false" ht="39.75" hidden="false" customHeight="true" outlineLevel="0" collapsed="false">
      <c r="A31" s="120"/>
      <c r="B31" s="121" t="n">
        <f aca="false">G3</f>
        <v>0</v>
      </c>
      <c r="C31" s="122" t="n">
        <f aca="false">B8</f>
        <v>0</v>
      </c>
      <c r="D31" s="123" t="n">
        <f aca="false">C8</f>
        <v>0</v>
      </c>
      <c r="E31" s="124" t="n">
        <f aca="false">+E15</f>
        <v>0</v>
      </c>
      <c r="F31" s="124" t="n">
        <f aca="false">+'Coups rendus'!H22</f>
        <v>0</v>
      </c>
      <c r="G31" s="125" t="str">
        <f aca="false">IF($F$31=0,"",IF($F$31&gt;=1,IF(G30=$R$30,"/",IF($F$31&gt;=2,IF(G30=$S$30,"/",IF($F$31&gt;=3,IF(G30=$T$30,"/",IF($F$31&gt;=4,IF(G30=$U$30,"/",IF($F$31&gt;=5,IF(G30=$V$30,"/",IF($F$31&gt;=6,IF(G30=$W$30,"/",IF($F$31&gt;=7,IF(G30=$X$30,"/",IF($F$31&gt;=8,IF(G30=$Y$30,"/",IF($F$31&gt;=9,IF(G30=$Z$30,"/",""),"")),"")),"")),"")),"")),"")),"")),"")),""))</f>
        <v/>
      </c>
      <c r="H31" s="125" t="str">
        <f aca="false">IF($F$31=0,"",IF($F$31&gt;=1,IF(H30=$R$30,"/",IF($F$31&gt;=2,IF(H30=$S$30,"/",IF($F$31&gt;=3,IF(H30=$T$30,"/",IF($F$31&gt;=4,IF(H30=$U$30,"/",IF($F$31&gt;=5,IF(H30=$V$30,"/",IF($F$31&gt;=6,IF(H30=$W$30,"/",IF($F$31&gt;=7,IF(H30=$X$30,"/",IF($F$31&gt;=8,IF(H30=$Y$30,"/",IF($F$31&gt;=9,IF(H30=$Z$30,"/",""),"")),"")),"")),"")),"")),"")),"")),"")),""))</f>
        <v/>
      </c>
      <c r="I31" s="125" t="str">
        <f aca="false">IF($F$31=0,"",IF($F$31&gt;=1,IF(I30=$R$30,"/",IF($F$31&gt;=2,IF(I30=$S$30,"/",IF($F$31&gt;=3,IF(I30=$T$30,"/",IF($F$31&gt;=4,IF(I30=$U$30,"/",IF($F$31&gt;=5,IF(I30=$V$30,"/",IF($F$31&gt;=6,IF(I30=$W$30,"/",IF($F$31&gt;=7,IF(I30=$X$30,"/",IF($F$31&gt;=8,IF(I30=$Y$30,"/",IF($F$31&gt;=9,IF(I30=$Z$30,"/",""),"")),"")),"")),"")),"")),"")),"")),"")),""))</f>
        <v/>
      </c>
      <c r="J31" s="125" t="str">
        <f aca="false">IF($F$31=0,"",IF($F$31&gt;=1,IF(J30=$R$30,"/",IF($F$31&gt;=2,IF(J30=$S$30,"/",IF($F$31&gt;=3,IF(J30=$T$30,"/",IF($F$31&gt;=4,IF(J30=$U$30,"/",IF($F$31&gt;=5,IF(J30=$V$30,"/",IF($F$31&gt;=6,IF(J30=$W$30,"/",IF($F$31&gt;=7,IF(J30=$X$30,"/",IF($F$31&gt;=8,IF(J30=$Y$30,"/",IF($F$31&gt;=9,IF(J30=$Z$30,"/",""),"")),"")),"")),"")),"")),"")),"")),"")),""))</f>
        <v/>
      </c>
      <c r="K31" s="125" t="str">
        <f aca="false">IF($F$31=0,"",IF($F$31&gt;=1,IF(K30=$R$30,"/",IF($F$31&gt;=2,IF(K30=$S$30,"/",IF($F$31&gt;=3,IF(K30=$T$30,"/",IF($F$31&gt;=4,IF(K30=$U$30,"/",IF($F$31&gt;=5,IF(K30=$V$30,"/",IF($F$31&gt;=6,IF(K30=$W$30,"/",IF($F$31&gt;=7,IF(K30=$X$30,"/",IF($F$31&gt;=8,IF(K30=$Y$30,"/",IF($F$31&gt;=9,IF(K30=$Z$30,"/",""),"")),"")),"")),"")),"")),"")),"")),"")),""))</f>
        <v/>
      </c>
      <c r="L31" s="125" t="str">
        <f aca="false">IF($F$31=0,"",IF($F$31&gt;=1,IF(L30=$R$30,"/",IF($F$31&gt;=2,IF(L30=$S$30,"/",IF($F$31&gt;=3,IF(L30=$T$30,"/",IF($F$31&gt;=4,IF(L30=$U$30,"/",IF($F$31&gt;=5,IF(L30=$V$30,"/",IF($F$31&gt;=6,IF(L30=$W$30,"/",IF($F$31&gt;=7,IF(L30=$X$30,"/",IF($F$31&gt;=8,IF(L30=$Y$30,"/",IF($F$31&gt;=9,IF(L30=$Z$30,"/",""),"")),"")),"")),"")),"")),"")),"")),"")),""))</f>
        <v/>
      </c>
      <c r="M31" s="125" t="str">
        <f aca="false">IF($F$31=0,"",IF($F$31&gt;=1,IF(M30=$R$30,"/",IF($F$31&gt;=2,IF(M30=$S$30,"/",IF($F$31&gt;=3,IF(M30=$T$30,"/",IF($F$31&gt;=4,IF(M30=$U$30,"/",IF($F$31&gt;=5,IF(M30=$V$30,"/",IF($F$31&gt;=6,IF(M30=$W$30,"/",IF($F$31&gt;=7,IF(M30=$X$30,"/",IF($F$31&gt;=8,IF(M30=$Y$30,"/",IF($F$31&gt;=9,IF(M30=$Z$30,"/",""),"")),"")),"")),"")),"")),"")),"")),"")),""))</f>
        <v/>
      </c>
      <c r="N31" s="125" t="str">
        <f aca="false">IF($F$31=0,"",IF($F$31&gt;=1,IF(N30=$R$30,"/",IF($F$31&gt;=2,IF(N30=$S$30,"/",IF($F$31&gt;=3,IF(N30=$T$30,"/",IF($F$31&gt;=4,IF(N30=$U$30,"/",IF($F$31&gt;=5,IF(N30=$V$30,"/",IF($F$31&gt;=6,IF(N30=$W$30,"/",IF($F$31&gt;=7,IF(N30=$X$30,"/",IF($F$31&gt;=8,IF(N30=$Y$30,"/",IF($F$31&gt;=9,IF(N30=$Z$30,"/",""),"")),"")),"")),"")),"")),"")),"")),"")),""))</f>
        <v/>
      </c>
      <c r="O31" s="125" t="str">
        <f aca="false">IF($F$31=0,"",IF($F$31&gt;=1,IF(O30=$R$30,"/",IF($F$31&gt;=2,IF(O30=$S$30,"/",IF($F$31&gt;=3,IF(O30=$T$30,"/",IF($F$31&gt;=4,IF(O30=$U$30,"/",IF($F$31&gt;=5,IF(O30=$V$30,"/",IF($F$31&gt;=6,IF(O30=$W$30,"/",IF($F$31&gt;=7,IF(O30=$X$30,"/",IF($F$31&gt;=8,IF(O30=$Y$30,"/",IF($F$31&gt;=9,IF(O30=$Z$30,"/",""),"")),"")),"")),"")),"")),"")),"")),"")),""))</f>
        <v/>
      </c>
      <c r="P31" s="152"/>
      <c r="Q31" s="96"/>
    </row>
    <row r="32" customFormat="false" ht="39.75" hidden="true" customHeight="true" outlineLevel="0" collapsed="false">
      <c r="A32" s="120"/>
      <c r="B32" s="127"/>
      <c r="C32" s="128"/>
      <c r="D32" s="129"/>
      <c r="E32" s="130"/>
      <c r="F32" s="130"/>
      <c r="G32" s="131" t="n">
        <f aca="false">G25</f>
        <v>0</v>
      </c>
      <c r="H32" s="131" t="n">
        <f aca="false">H25</f>
        <v>0</v>
      </c>
      <c r="I32" s="131" t="n">
        <f aca="false">I25</f>
        <v>0</v>
      </c>
      <c r="J32" s="131" t="n">
        <f aca="false">J25</f>
        <v>0</v>
      </c>
      <c r="K32" s="131" t="n">
        <f aca="false">K25</f>
        <v>0</v>
      </c>
      <c r="L32" s="131" t="n">
        <f aca="false">L25</f>
        <v>0</v>
      </c>
      <c r="M32" s="131" t="n">
        <f aca="false">M25</f>
        <v>0</v>
      </c>
      <c r="N32" s="131" t="n">
        <f aca="false">N25</f>
        <v>0</v>
      </c>
      <c r="O32" s="131" t="n">
        <f aca="false">O25</f>
        <v>0</v>
      </c>
      <c r="P32" s="153"/>
      <c r="Q32" s="96"/>
      <c r="R32" s="115" t="n">
        <f aca="false">SMALL($G$32:$O$32,1)</f>
        <v>0</v>
      </c>
      <c r="S32" s="115" t="n">
        <f aca="false">SMALL($G$32:$O$32,2)</f>
        <v>0</v>
      </c>
      <c r="T32" s="115" t="n">
        <f aca="false">SMALL($G$32:$O$32,3)</f>
        <v>0</v>
      </c>
      <c r="U32" s="115" t="n">
        <f aca="false">SMALL($G$32:$O$32,4)</f>
        <v>0</v>
      </c>
      <c r="V32" s="115" t="n">
        <f aca="false">SMALL($G$32:$O$32,5)</f>
        <v>0</v>
      </c>
      <c r="W32" s="115" t="n">
        <f aca="false">SMALL($G$32:$O$32,6)</f>
        <v>0</v>
      </c>
      <c r="X32" s="115" t="n">
        <f aca="false">SMALL($G$32:$O$32,7)</f>
        <v>0</v>
      </c>
      <c r="Y32" s="115" t="n">
        <f aca="false">SMALL($G$32:$O$32,8)</f>
        <v>0</v>
      </c>
      <c r="Z32" s="115" t="n">
        <f aca="false">SMALL($G$32:$O$32,9)</f>
        <v>0</v>
      </c>
    </row>
    <row r="33" customFormat="false" ht="39.75" hidden="false" customHeight="true" outlineLevel="0" collapsed="false">
      <c r="A33" s="120"/>
      <c r="B33" s="139" t="n">
        <f aca="false">M3</f>
        <v>0</v>
      </c>
      <c r="C33" s="140" t="n">
        <f aca="false">B10</f>
        <v>0</v>
      </c>
      <c r="D33" s="141" t="n">
        <f aca="false">C10</f>
        <v>0</v>
      </c>
      <c r="E33" s="142" t="n">
        <f aca="false">+E19</f>
        <v>0</v>
      </c>
      <c r="F33" s="142" t="n">
        <f aca="false">+'Coups rendus'!N22</f>
        <v>0</v>
      </c>
      <c r="G33" s="143" t="str">
        <f aca="false">IF($F$33=0,"",IF($F$33&gt;=1,IF(G32=$R$32,"/",IF($F$33&gt;=2,IF(G32=$S$32,"/",IF($F$33&gt;=3,IF(G32=$T$32,"/",IF($F$33&gt;=4,IF(G32=$U$32,"/",IF($F$33&gt;=5,IF(G32=$V$32,"/",IF($F$33&gt;=6,IF(G32=$W$32,"/",IF($F$33&gt;=7,IF(G32=$X$32,"/",IF($F$33&gt;=8,IF(G32=$Y$32,"/",IF($F$33&gt;=9,IF(G32=$Z$32,"/",""),"")),"")),"")),"")),"")),"")),"")),"")),""))</f>
        <v/>
      </c>
      <c r="H33" s="143" t="str">
        <f aca="false">IF($F$33=0,"",IF($F$33&gt;=1,IF(H32=$R$32,"/",IF($F$33&gt;=2,IF(H32=$S$32,"/",IF($F$33&gt;=3,IF(H32=$T$32,"/",IF($F$33&gt;=4,IF(H32=$U$32,"/",IF($F$33&gt;=5,IF(H32=$V$32,"/",IF($F$33&gt;=6,IF(H32=$W$32,"/",IF($F$33&gt;=7,IF(H32=$X$32,"/",IF($F$33&gt;=8,IF(H32=$Y$32,"/",IF($F$33&gt;=9,IF(H32=$Z$32,"/",""),"")),"")),"")),"")),"")),"")),"")),"")),""))</f>
        <v/>
      </c>
      <c r="I33" s="143" t="str">
        <f aca="false">IF($F$33=0,"",IF($F$33&gt;=1,IF(I32=$R$32,"/",IF($F$33&gt;=2,IF(I32=$S$32,"/",IF($F$33&gt;=3,IF(I32=$T$32,"/",IF($F$33&gt;=4,IF(I32=$U$32,"/",IF($F$33&gt;=5,IF(I32=$V$32,"/",IF($F$33&gt;=6,IF(I32=$W$32,"/",IF($F$33&gt;=7,IF(I32=$X$32,"/",IF($F$33&gt;=8,IF(I32=$Y$32,"/",IF($F$33&gt;=9,IF(I32=$Z$32,"/",""),"")),"")),"")),"")),"")),"")),"")),"")),""))</f>
        <v/>
      </c>
      <c r="J33" s="143" t="str">
        <f aca="false">IF($F$33=0,"",IF($F$33&gt;=1,IF(J32=$R$32,"/",IF($F$33&gt;=2,IF(J32=$S$32,"/",IF($F$33&gt;=3,IF(J32=$T$32,"/",IF($F$33&gt;=4,IF(J32=$U$32,"/",IF($F$33&gt;=5,IF(J32=$V$32,"/",IF($F$33&gt;=6,IF(J32=$W$32,"/",IF($F$33&gt;=7,IF(J32=$X$32,"/",IF($F$33&gt;=8,IF(J32=$Y$32,"/",IF($F$33&gt;=9,IF(J32=$Z$32,"/",""),"")),"")),"")),"")),"")),"")),"")),"")),""))</f>
        <v/>
      </c>
      <c r="K33" s="143" t="str">
        <f aca="false">IF($F$33=0,"",IF($F$33&gt;=1,IF(K32=$R$32,"/",IF($F$33&gt;=2,IF(K32=$S$32,"/",IF($F$33&gt;=3,IF(K32=$T$32,"/",IF($F$33&gt;=4,IF(K32=$U$32,"/",IF($F$33&gt;=5,IF(K32=$V$32,"/",IF($F$33&gt;=6,IF(K32=$W$32,"/",IF($F$33&gt;=7,IF(K32=$X$32,"/",IF($F$33&gt;=8,IF(K32=$Y$32,"/",IF($F$33&gt;=9,IF(K32=$Z$32,"/",""),"")),"")),"")),"")),"")),"")),"")),"")),""))</f>
        <v/>
      </c>
      <c r="L33" s="143" t="str">
        <f aca="false">IF($F$33=0,"",IF($F$33&gt;=1,IF(L32=$R$32,"/",IF($F$33&gt;=2,IF(L32=$S$32,"/",IF($F$33&gt;=3,IF(L32=$T$32,"/",IF($F$33&gt;=4,IF(L32=$U$32,"/",IF($F$33&gt;=5,IF(L32=$V$32,"/",IF($F$33&gt;=6,IF(L32=$W$32,"/",IF($F$33&gt;=7,IF(L32=$X$32,"/",IF($F$33&gt;=8,IF(L32=$Y$32,"/",IF($F$33&gt;=9,IF(L32=$Z$32,"/",""),"")),"")),"")),"")),"")),"")),"")),"")),""))</f>
        <v/>
      </c>
      <c r="M33" s="143" t="str">
        <f aca="false">IF($F$33=0,"",IF($F$33&gt;=1,IF(M32=$R$32,"/",IF($F$33&gt;=2,IF(M32=$S$32,"/",IF($F$33&gt;=3,IF(M32=$T$32,"/",IF($F$33&gt;=4,IF(M32=$U$32,"/",IF($F$33&gt;=5,IF(M32=$V$32,"/",IF($F$33&gt;=6,IF(M32=$W$32,"/",IF($F$33&gt;=7,IF(M32=$X$32,"/",IF($F$33&gt;=8,IF(M32=$Y$32,"/",IF($F$33&gt;=9,IF(M32=$Z$32,"/",""),"")),"")),"")),"")),"")),"")),"")),"")),""))</f>
        <v/>
      </c>
      <c r="N33" s="143" t="str">
        <f aca="false">IF($F$33=0,"",IF($F$33&gt;=1,IF(N32=$R$32,"/",IF($F$33&gt;=2,IF(N32=$S$32,"/",IF($F$33&gt;=3,IF(N32=$T$32,"/",IF($F$33&gt;=4,IF(N32=$U$32,"/",IF($F$33&gt;=5,IF(N32=$V$32,"/",IF($F$33&gt;=6,IF(N32=$W$32,"/",IF($F$33&gt;=7,IF(N32=$X$32,"/",IF($F$33&gt;=8,IF(N32=$Y$32,"/",IF($F$33&gt;=9,IF(N32=$Z$32,"/",""),"")),"")),"")),"")),"")),"")),"")),"")),""))</f>
        <v/>
      </c>
      <c r="O33" s="143" t="str">
        <f aca="false">IF($F$33=0,"",IF($F$33&gt;=1,IF(O32=$R$32,"/",IF($F$33&gt;=2,IF(O32=$S$32,"/",IF($F$33&gt;=3,IF(O32=$T$32,"/",IF($F$33&gt;=4,IF(O32=$U$32,"/",IF($F$33&gt;=5,IF(O32=$V$32,"/",IF($F$33&gt;=6,IF(O32=$W$32,"/",IF($F$33&gt;=7,IF(O32=$X$32,"/",IF($F$33&gt;=8,IF(O32=$Y$32,"/",IF($F$33&gt;=9,IF(O32=$Z$32,"/",""),"")),"")),"")),"")),"")),"")),"")),"")),""))</f>
        <v/>
      </c>
      <c r="P33" s="154"/>
      <c r="Q33" s="96"/>
    </row>
    <row r="34" customFormat="false" ht="13.5" hidden="false" customHeight="true" outlineLevel="0" collapsed="false">
      <c r="A34" s="116"/>
      <c r="D34" s="161"/>
      <c r="Q34" s="96"/>
    </row>
    <row r="35" customFormat="false" ht="17.25" hidden="false" customHeight="true" outlineLevel="0" collapsed="false">
      <c r="A35" s="116"/>
      <c r="B35" s="96"/>
      <c r="C35" s="162" t="str">
        <f aca="false">Donnees!C29</f>
        <v>On place la balle sur le fairway.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16"/>
      <c r="Q35" s="96"/>
    </row>
    <row r="36" customFormat="false" ht="17.25" hidden="false" customHeight="true" outlineLevel="0" collapsed="false">
      <c r="A36" s="116"/>
      <c r="B36" s="96"/>
      <c r="C36" s="163" t="n">
        <f aca="false">Donnees!C30</f>
        <v>0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  <c r="Q36" s="96"/>
    </row>
    <row r="37" customFormat="false" ht="17.25" hidden="false" customHeight="true" outlineLevel="0" collapsed="false">
      <c r="A37" s="116"/>
      <c r="B37" s="96"/>
      <c r="C37" s="163" t="n">
        <f aca="false">Donnees!C31</f>
        <v>0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4"/>
      <c r="Q37" s="96"/>
    </row>
    <row r="38" customFormat="false" ht="17.25" hidden="false" customHeight="true" outlineLevel="0" collapsed="false">
      <c r="A38" s="116"/>
      <c r="B38" s="96"/>
      <c r="C38" s="165" t="str">
        <f aca="false">Donnees!C32</f>
        <v> 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4"/>
      <c r="Q38" s="96"/>
    </row>
    <row r="39" customFormat="false" ht="13.5" hidden="false" customHeight="true" outlineLevel="0" collapsed="false">
      <c r="A39" s="148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66"/>
    </row>
  </sheetData>
  <sheetProtection sheet="true" objects="true" scenarios="true"/>
  <mergeCells count="17">
    <mergeCell ref="A1:Q1"/>
    <mergeCell ref="B3:F3"/>
    <mergeCell ref="G3:J3"/>
    <mergeCell ref="K3:L3"/>
    <mergeCell ref="M3:P3"/>
    <mergeCell ref="F5:I5"/>
    <mergeCell ref="J5:O5"/>
    <mergeCell ref="A6:A11"/>
    <mergeCell ref="C12:E12"/>
    <mergeCell ref="F12:O12"/>
    <mergeCell ref="A13:A19"/>
    <mergeCell ref="F26:O26"/>
    <mergeCell ref="A27:A33"/>
    <mergeCell ref="C35:O35"/>
    <mergeCell ref="C36:O36"/>
    <mergeCell ref="C37:O37"/>
    <mergeCell ref="C38:O3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39"/>
  <sheetViews>
    <sheetView showFormulas="false" showGridLines="true" showRowColHeaders="true" showZeros="true" rightToLeft="false" tabSelected="false" showOutlineSymbols="true" defaultGridColor="true" view="normal" topLeftCell="A6" colorId="64" zoomScale="62" zoomScaleNormal="62" zoomScalePageLayoutView="100" workbookViewId="0">
      <selection pane="topLeft" activeCell="D9" activeCellId="0" sqref="D9"/>
    </sheetView>
  </sheetViews>
  <sheetFormatPr defaultColWidth="11.47265625" defaultRowHeight="14.05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22.64"/>
    <col collapsed="false" customWidth="true" hidden="false" outlineLevel="0" max="3" min="3" style="1" width="24.82"/>
    <col collapsed="false" customWidth="true" hidden="false" outlineLevel="0" max="4" min="4" style="1" width="22.8"/>
    <col collapsed="false" customWidth="true" hidden="false" outlineLevel="0" max="5" min="5" style="1" width="3.64"/>
    <col collapsed="false" customWidth="true" hidden="false" outlineLevel="0" max="15" min="6" style="1" width="9.73"/>
    <col collapsed="false" customWidth="true" hidden="false" outlineLevel="0" max="16" min="16" style="1" width="12.56"/>
    <col collapsed="false" customWidth="true" hidden="false" outlineLevel="0" max="17" min="17" style="1" width="3.97"/>
    <col collapsed="false" customWidth="false" hidden="true" outlineLevel="0" max="26" min="18" style="1" width="11.47"/>
    <col collapsed="false" customWidth="false" hidden="false" outlineLevel="0" max="257" min="27" style="3" width="11.47"/>
  </cols>
  <sheetData>
    <row r="1" customFormat="false" ht="36" hidden="false" customHeight="true" outlineLevel="0" collapsed="false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customFormat="false" ht="13.5" hidden="false" customHeight="true" outlineLevel="0" collapsed="false">
      <c r="A2" s="83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84"/>
    </row>
    <row r="3" s="89" customFormat="true" ht="29.25" hidden="false" customHeight="true" outlineLevel="0" collapsed="false">
      <c r="A3" s="85"/>
      <c r="B3" s="86" t="n">
        <f aca="false">Donnees!M12</f>
        <v>0</v>
      </c>
      <c r="C3" s="86"/>
      <c r="D3" s="86"/>
      <c r="E3" s="86"/>
      <c r="F3" s="86"/>
      <c r="G3" s="87" t="n">
        <f aca="false">Donnees!C14</f>
        <v>0</v>
      </c>
      <c r="H3" s="87"/>
      <c r="I3" s="87"/>
      <c r="J3" s="87"/>
      <c r="K3" s="88" t="s">
        <v>39</v>
      </c>
      <c r="L3" s="88"/>
      <c r="M3" s="87" t="n">
        <f aca="false">Donnees!L14</f>
        <v>0</v>
      </c>
      <c r="N3" s="87"/>
      <c r="O3" s="87"/>
      <c r="P3" s="87"/>
      <c r="Q3" s="84"/>
      <c r="R3" s="1"/>
      <c r="S3" s="1"/>
      <c r="T3" s="1"/>
      <c r="U3" s="1"/>
      <c r="V3" s="1"/>
      <c r="W3" s="1"/>
      <c r="X3" s="1"/>
      <c r="Y3" s="1"/>
      <c r="Z3" s="1"/>
    </row>
    <row r="4" customFormat="false" ht="18.75" hidden="false" customHeight="true" outlineLevel="0" collapsed="false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2"/>
    </row>
    <row r="5" customFormat="false" ht="39.75" hidden="false" customHeight="true" outlineLevel="0" collapsed="false">
      <c r="A5" s="93" t="n">
        <v>4</v>
      </c>
      <c r="B5" s="40"/>
      <c r="C5" s="40"/>
      <c r="D5" s="40"/>
      <c r="E5" s="40"/>
      <c r="F5" s="94" t="s">
        <v>40</v>
      </c>
      <c r="G5" s="94"/>
      <c r="H5" s="94"/>
      <c r="I5" s="94"/>
      <c r="J5" s="95" t="n">
        <f aca="false">Donnees!J2</f>
        <v>0</v>
      </c>
      <c r="K5" s="95"/>
      <c r="L5" s="95"/>
      <c r="M5" s="95"/>
      <c r="N5" s="95"/>
      <c r="O5" s="95"/>
      <c r="P5" s="40"/>
      <c r="Q5" s="96"/>
    </row>
    <row r="6" customFormat="false" ht="16.5" hidden="false" customHeight="true" outlineLevel="0" collapsed="false">
      <c r="A6" s="97" t="s">
        <v>41</v>
      </c>
      <c r="I6" s="98"/>
      <c r="J6" s="40"/>
      <c r="K6" s="40"/>
      <c r="L6" s="40"/>
      <c r="M6" s="40"/>
      <c r="Q6" s="96"/>
    </row>
    <row r="7" customFormat="false" ht="24.75" hidden="false" customHeight="true" outlineLevel="0" collapsed="false">
      <c r="A7" s="97"/>
      <c r="B7" s="99" t="n">
        <f aca="true">INDIRECT(ADDRESS($A$5*2+15,3,1,,"Donnees"))</f>
        <v>0</v>
      </c>
      <c r="C7" s="99" t="n">
        <f aca="true">INDIRECT(ADDRESS($A$5*2+15,6,1,,"Donnees"))</f>
        <v>0</v>
      </c>
      <c r="D7" s="100" t="n">
        <f aca="true">INDIRECT(ADDRESS($A$5*2+15,9,1,,"Donnees"))</f>
        <v>0</v>
      </c>
      <c r="E7" s="101" t="n">
        <f aca="true">INDIRECT(ADDRESS($A$5*2+15,10,1,,"Donnees"))</f>
        <v>0</v>
      </c>
      <c r="F7" s="102" t="s">
        <v>4</v>
      </c>
      <c r="G7" s="103" t="n">
        <f aca="false">Donnees!B53</f>
        <v>0</v>
      </c>
      <c r="H7" s="103" t="n">
        <f aca="false">Donnees!C53</f>
        <v>1</v>
      </c>
      <c r="I7" s="103" t="n">
        <f aca="false">Donnees!D53</f>
        <v>2</v>
      </c>
      <c r="J7" s="103" t="n">
        <f aca="false">Donnees!E53</f>
        <v>3</v>
      </c>
      <c r="K7" s="103" t="n">
        <f aca="false">Donnees!F53</f>
        <v>4</v>
      </c>
      <c r="L7" s="103" t="n">
        <f aca="false">Donnees!G53</f>
        <v>5</v>
      </c>
      <c r="M7" s="103" t="n">
        <f aca="false">Donnees!H53</f>
        <v>6</v>
      </c>
      <c r="N7" s="103" t="n">
        <f aca="false">Donnees!I53</f>
        <v>7</v>
      </c>
      <c r="O7" s="103" t="n">
        <f aca="false">Donnees!J53</f>
        <v>8</v>
      </c>
      <c r="Q7" s="96"/>
    </row>
    <row r="8" customFormat="false" ht="24.75" hidden="false" customHeight="true" outlineLevel="0" collapsed="false">
      <c r="A8" s="97"/>
      <c r="B8" s="104" t="n">
        <f aca="true">INDIRECT(ADDRESS($A$5*2+16,3,1,,"Donnees"))</f>
        <v>0</v>
      </c>
      <c r="C8" s="104" t="n">
        <f aca="true">INDIRECT(ADDRESS($A$5*2+16,6,1,,"Donnees"))</f>
        <v>0</v>
      </c>
      <c r="D8" s="105" t="n">
        <f aca="true">INDIRECT(ADDRESS($A$5*2+16,9,1,,"Donnees"))</f>
        <v>0</v>
      </c>
      <c r="E8" s="106" t="n">
        <f aca="true">INDIRECT(ADDRESS($A$5*2+16,10,1,,"Donnees"))</f>
        <v>0</v>
      </c>
      <c r="F8" s="107" t="s">
        <v>5</v>
      </c>
      <c r="G8" s="108" t="e">
        <f aca="false">Donnees!B54</f>
        <v>#N/A</v>
      </c>
      <c r="H8" s="108" t="n">
        <f aca="false">Donnees!C54</f>
        <v>0</v>
      </c>
      <c r="I8" s="108" t="n">
        <f aca="false">Donnees!D54</f>
        <v>0</v>
      </c>
      <c r="J8" s="108" t="n">
        <f aca="false">Donnees!E54</f>
        <v>0</v>
      </c>
      <c r="K8" s="108" t="n">
        <f aca="false">Donnees!F54</f>
        <v>0</v>
      </c>
      <c r="L8" s="108" t="n">
        <f aca="false">Donnees!G54</f>
        <v>0</v>
      </c>
      <c r="M8" s="108" t="n">
        <f aca="false">Donnees!H54</f>
        <v>0</v>
      </c>
      <c r="N8" s="108" t="n">
        <f aca="false">Donnees!I54</f>
        <v>0</v>
      </c>
      <c r="O8" s="108" t="n">
        <f aca="false">Donnees!J54</f>
        <v>0</v>
      </c>
      <c r="Q8" s="96"/>
    </row>
    <row r="9" customFormat="false" ht="24.75" hidden="false" customHeight="true" outlineLevel="0" collapsed="false">
      <c r="A9" s="97"/>
      <c r="B9" s="109" t="n">
        <f aca="true">INDIRECT(ADDRESS($A$5*2+15,12,1,,"Donnees"))</f>
        <v>0</v>
      </c>
      <c r="C9" s="109" t="n">
        <f aca="true">INDIRECT(ADDRESS($A$5*2+15,15,1,,"Donnees"))</f>
        <v>0</v>
      </c>
      <c r="D9" s="110" t="n">
        <f aca="true">INDIRECT(ADDRESS($A$5*2+15,18,1,,"Donnees"))</f>
        <v>0</v>
      </c>
      <c r="E9" s="101" t="n">
        <f aca="true">INDIRECT(ADDRESS($A$5*2+15,19,1,,"Donnees"))</f>
        <v>0</v>
      </c>
      <c r="F9" s="111" t="s">
        <v>6</v>
      </c>
      <c r="G9" s="111" t="e">
        <f aca="false">Donnees!B55</f>
        <v>#N/A</v>
      </c>
      <c r="H9" s="111" t="n">
        <f aca="false">Donnees!C55</f>
        <v>0</v>
      </c>
      <c r="I9" s="111" t="n">
        <f aca="false">Donnees!D55</f>
        <v>0</v>
      </c>
      <c r="J9" s="111" t="n">
        <f aca="false">Donnees!E55</f>
        <v>0</v>
      </c>
      <c r="K9" s="111" t="n">
        <f aca="false">Donnees!F55</f>
        <v>0</v>
      </c>
      <c r="L9" s="111" t="n">
        <f aca="false">Donnees!G55</f>
        <v>0</v>
      </c>
      <c r="M9" s="111" t="n">
        <f aca="false">Donnees!H55</f>
        <v>0</v>
      </c>
      <c r="N9" s="111" t="n">
        <f aca="false">Donnees!I55</f>
        <v>0</v>
      </c>
      <c r="O9" s="111" t="n">
        <f aca="false">Donnees!J55</f>
        <v>0</v>
      </c>
      <c r="Q9" s="96"/>
    </row>
    <row r="10" customFormat="false" ht="24.75" hidden="false" customHeight="true" outlineLevel="0" collapsed="false">
      <c r="A10" s="97"/>
      <c r="B10" s="99" t="n">
        <f aca="true">INDIRECT(ADDRESS($A$5*2+16,12,1,,"Donnees"))</f>
        <v>0</v>
      </c>
      <c r="C10" s="99" t="n">
        <f aca="true">INDIRECT(ADDRESS($A$5*2+16,15,1,,"Donnees"))</f>
        <v>0</v>
      </c>
      <c r="D10" s="100" t="n">
        <f aca="true">INDIRECT(ADDRESS($A$5*2+16,18,1,,"Donnees"))</f>
        <v>0</v>
      </c>
      <c r="E10" s="101" t="n">
        <f aca="true">INDIRECT(ADDRESS($A$5*2+16,19,1,,"Donnees"))</f>
        <v>0</v>
      </c>
      <c r="F10" s="112" t="s">
        <v>7</v>
      </c>
      <c r="G10" s="112" t="e">
        <f aca="false">Donnees!B56</f>
        <v>#N/A</v>
      </c>
      <c r="H10" s="112" t="n">
        <f aca="false">Donnees!C56</f>
        <v>0</v>
      </c>
      <c r="I10" s="112" t="n">
        <f aca="false">Donnees!D56</f>
        <v>0</v>
      </c>
      <c r="J10" s="112" t="n">
        <f aca="false">Donnees!E56</f>
        <v>0</v>
      </c>
      <c r="K10" s="112" t="n">
        <f aca="false">Donnees!F56</f>
        <v>0</v>
      </c>
      <c r="L10" s="112" t="n">
        <f aca="false">Donnees!G56</f>
        <v>0</v>
      </c>
      <c r="M10" s="112" t="n">
        <f aca="false">Donnees!H56</f>
        <v>0</v>
      </c>
      <c r="N10" s="112" t="n">
        <f aca="false">Donnees!I56</f>
        <v>0</v>
      </c>
      <c r="O10" s="112" t="n">
        <f aca="false">Donnees!J56</f>
        <v>0</v>
      </c>
      <c r="Q10" s="96"/>
    </row>
    <row r="11" customFormat="false" ht="24.75" hidden="false" customHeight="true" outlineLevel="0" collapsed="false">
      <c r="A11" s="97"/>
      <c r="F11" s="113" t="s">
        <v>8</v>
      </c>
      <c r="G11" s="114" t="e">
        <f aca="false">Donnees!B57</f>
        <v>#N/A</v>
      </c>
      <c r="H11" s="114" t="n">
        <f aca="false">Donnees!C57</f>
        <v>0</v>
      </c>
      <c r="I11" s="114" t="n">
        <f aca="false">Donnees!D57</f>
        <v>0</v>
      </c>
      <c r="J11" s="114" t="n">
        <f aca="false">Donnees!E57</f>
        <v>0</v>
      </c>
      <c r="K11" s="114" t="n">
        <f aca="false">Donnees!F57</f>
        <v>0</v>
      </c>
      <c r="L11" s="114" t="n">
        <f aca="false">Donnees!G57</f>
        <v>0</v>
      </c>
      <c r="M11" s="114" t="n">
        <f aca="false">Donnees!H57</f>
        <v>0</v>
      </c>
      <c r="N11" s="114" t="n">
        <f aca="false">Donnees!I57</f>
        <v>0</v>
      </c>
      <c r="O11" s="114" t="n">
        <f aca="false">Donnees!J57</f>
        <v>0</v>
      </c>
      <c r="Q11" s="96"/>
      <c r="R11" s="115" t="e">
        <f aca="false">SMALL($G$11:$O$11,1)</f>
        <v>#N/A</v>
      </c>
      <c r="S11" s="115" t="e">
        <f aca="false">SMALL($G$11:$O$11,2)</f>
        <v>#N/A</v>
      </c>
      <c r="T11" s="115" t="e">
        <f aca="false">SMALL($G$11:$O$11,3)</f>
        <v>#N/A</v>
      </c>
      <c r="U11" s="115" t="e">
        <f aca="false">SMALL($G$11:$O$11,4)</f>
        <v>#N/A</v>
      </c>
      <c r="V11" s="115" t="e">
        <f aca="false">SMALL($G$11:$O$11,5)</f>
        <v>#N/A</v>
      </c>
      <c r="W11" s="115" t="e">
        <f aca="false">SMALL($G$11:$O$11,6)</f>
        <v>#N/A</v>
      </c>
      <c r="X11" s="115" t="e">
        <f aca="false">SMALL($G$11:$O$11,7)</f>
        <v>#N/A</v>
      </c>
      <c r="Y11" s="115" t="e">
        <f aca="false">SMALL($G$11:$O$11,8)</f>
        <v>#N/A</v>
      </c>
      <c r="Z11" s="115" t="e">
        <f aca="false">SMALL($G$11:$O$11,9)</f>
        <v>#N/A</v>
      </c>
    </row>
    <row r="12" customFormat="false" ht="24.75" hidden="false" customHeight="true" outlineLevel="0" collapsed="false">
      <c r="A12" s="116"/>
      <c r="B12" s="96"/>
      <c r="C12" s="117" t="s">
        <v>42</v>
      </c>
      <c r="D12" s="117"/>
      <c r="E12" s="117"/>
      <c r="F12" s="118" t="s">
        <v>43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9" t="s">
        <v>44</v>
      </c>
      <c r="Q12" s="96"/>
      <c r="R12" s="115"/>
      <c r="S12" s="115"/>
      <c r="T12" s="115"/>
      <c r="U12" s="115"/>
      <c r="V12" s="115"/>
      <c r="W12" s="115"/>
      <c r="X12" s="115"/>
      <c r="Y12" s="115"/>
      <c r="Z12" s="115"/>
    </row>
    <row r="13" customFormat="false" ht="39.75" hidden="false" customHeight="true" outlineLevel="0" collapsed="false">
      <c r="A13" s="120" t="s">
        <v>45</v>
      </c>
      <c r="B13" s="121" t="n">
        <f aca="false">G3</f>
        <v>0</v>
      </c>
      <c r="C13" s="122" t="n">
        <f aca="false">B7</f>
        <v>0</v>
      </c>
      <c r="D13" s="123" t="n">
        <f aca="false">C7</f>
        <v>0</v>
      </c>
      <c r="E13" s="124" t="n">
        <f aca="false">+E7</f>
        <v>0</v>
      </c>
      <c r="F13" s="124" t="n">
        <f aca="false">+'Coups rendus'!H11</f>
        <v>0</v>
      </c>
      <c r="G13" s="125" t="str">
        <f aca="false">IF($F$13=0,"",IF($F$13&gt;=1,IF(G11=$R$11,"/",IF($F$13&gt;=2,IF(G11=$S$11,"/",IF($F$13&gt;=3,IF(G11=$T$11,"/",IF($F$13&gt;=4,IF(G11=$U$11,"/",IF($F$13&gt;=5,IF(G11=$V$11,"/",IF($F$13&gt;=6,IF(G11=$W$11,"/",IF($F$13&gt;=7,IF(G11=$X$11,"/",IF($F$13&gt;=8,IF(G11=$Y$11,"/",IF($F$13&gt;=9,IF(G11=$Z$11,"/",""),"")),"")),"")),"")),"")),"")),"")),"")),""))</f>
        <v/>
      </c>
      <c r="H13" s="125" t="str">
        <f aca="false">IF($F$13=0,"",IF($F$13&gt;=1,IF(H11=$R$11,"/",IF($F$13&gt;=2,IF(H11=$S$11,"/",IF($F$13&gt;=3,IF(H11=$T$11,"/",IF($F$13&gt;=4,IF(H11=$U$11,"/",IF($F$13&gt;=5,IF(H11=$V$11,"/",IF($F$13&gt;=6,IF(H11=$W$11,"/",IF($F$13&gt;=7,IF(H11=$X$11,"/",IF($F$13&gt;=8,IF(H11=$Y$11,"/",IF($F$13&gt;=9,IF(H11=$Z$11,"/",""),"")),"")),"")),"")),"")),"")),"")),"")),""))</f>
        <v/>
      </c>
      <c r="I13" s="125" t="str">
        <f aca="false">IF($F$13=0,"",IF($F$13&gt;=1,IF(I11=$R$11,"/",IF($F$13&gt;=2,IF(I11=$S$11,"/",IF($F$13&gt;=3,IF(I11=$T$11,"/",IF($F$13&gt;=4,IF(I11=$U$11,"/",IF($F$13&gt;=5,IF(I11=$V$11,"/",IF($F$13&gt;=6,IF(I11=$W$11,"/",IF($F$13&gt;=7,IF(I11=$X$11,"/",IF($F$13&gt;=8,IF(I11=$Y$11,"/",IF($F$13&gt;=9,IF(I11=$Z$11,"/",""),"")),"")),"")),"")),"")),"")),"")),"")),""))</f>
        <v/>
      </c>
      <c r="J13" s="125" t="str">
        <f aca="false">IF($F$13=0,"",IF($F$13&gt;=1,IF(J11=$R$11,"/",IF($F$13&gt;=2,IF(J11=$S$11,"/",IF($F$13&gt;=3,IF(J11=$T$11,"/",IF($F$13&gt;=4,IF(J11=$U$11,"/",IF($F$13&gt;=5,IF(J11=$V$11,"/",IF($F$13&gt;=6,IF(J11=$W$11,"/",IF($F$13&gt;=7,IF(J11=$X$11,"/",IF($F$13&gt;=8,IF(J11=$Y$11,"/",IF($F$13&gt;=9,IF(J11=$Z$11,"/",""),"")),"")),"")),"")),"")),"")),"")),"")),""))</f>
        <v/>
      </c>
      <c r="K13" s="125" t="str">
        <f aca="false">IF($F$13=0,"",IF($F$13&gt;=1,IF(K11=$R$11,"/",IF($F$13&gt;=2,IF(K11=$S$11,"/",IF($F$13&gt;=3,IF(K11=$T$11,"/",IF($F$13&gt;=4,IF(K11=$U$11,"/",IF($F$13&gt;=5,IF(K11=$V$11,"/",IF($F$13&gt;=6,IF(K11=$W$11,"/",IF($F$13&gt;=7,IF(K11=$X$11,"/",IF($F$13&gt;=8,IF(K11=$Y$11,"/",IF($F$13&gt;=9,IF(K11=$Z$11,"/",""),"")),"")),"")),"")),"")),"")),"")),"")),""))</f>
        <v/>
      </c>
      <c r="L13" s="125" t="str">
        <f aca="false">IF($F$13=0,"",IF($F$13&gt;=1,IF(L11=$R$11,"/",IF($F$13&gt;=2,IF(L11=$S$11,"/",IF($F$13&gt;=3,IF(L11=$T$11,"/",IF($F$13&gt;=4,IF(L11=$U$11,"/",IF($F$13&gt;=5,IF(L11=$V$11,"/",IF($F$13&gt;=6,IF(L11=$W$11,"/",IF($F$13&gt;=7,IF(L11=$X$11,"/",IF($F$13&gt;=8,IF(L11=$Y$11,"/",IF($F$13&gt;=9,IF(L11=$Z$11,"/",""),"")),"")),"")),"")),"")),"")),"")),"")),""))</f>
        <v/>
      </c>
      <c r="M13" s="125" t="str">
        <f aca="false">IF($F$13=0,"",IF($F$13&gt;=1,IF(M11=$R$11,"/",IF($F$13&gt;=2,IF(M11=$S$11,"/",IF($F$13&gt;=3,IF(M11=$T$11,"/",IF($F$13&gt;=4,IF(M11=$U$11,"/",IF($F$13&gt;=5,IF(M11=$V$11,"/",IF($F$13&gt;=6,IF(M11=$W$11,"/",IF($F$13&gt;=7,IF(M11=$X$11,"/",IF($F$13&gt;=8,IF(M11=$Y$11,"/",IF($F$13&gt;=9,IF(M11=$Z$11,"/",""),"")),"")),"")),"")),"")),"")),"")),"")),""))</f>
        <v/>
      </c>
      <c r="N13" s="125" t="str">
        <f aca="false">IF($F$13=0,"",IF($F$13&gt;=1,IF(N11=$R$11,"/",IF($F$13&gt;=2,IF(N11=$S$11,"/",IF($F$13&gt;=3,IF(N11=$T$11,"/",IF($F$13&gt;=4,IF(N11=$U$11,"/",IF($F$13&gt;=5,IF(N11=$V$11,"/",IF($F$13&gt;=6,IF(N11=$W$11,"/",IF($F$13&gt;=7,IF(N11=$X$11,"/",IF($F$13&gt;=8,IF(N11=$Y$11,"/",IF($F$13&gt;=9,IF(N11=$Z$11,"/",""),"")),"")),"")),"")),"")),"")),"")),"")),""))</f>
        <v/>
      </c>
      <c r="O13" s="125" t="str">
        <f aca="false">IF($F$13=0,"",IF($F$13&gt;=1,IF(O11=$R$11,"/",IF($F$13&gt;=2,IF(O11=$S$11,"/",IF($F$13&gt;=3,IF(O11=$T$11,"/",IF($F$13&gt;=4,IF(O11=$U$11,"/",IF($F$13&gt;=5,IF(O11=$V$11,"/",IF($F$13&gt;=6,IF(O11=$W$11,"/",IF($F$13&gt;=7,IF(O11=$X$11,"/",IF($F$13&gt;=8,IF(O11=$Y$11,"/",IF($F$13&gt;=9,IF(O11=$Z$11,"/",""),"")),"")),"")),"")),"")),"")),"")),"")),""))</f>
        <v/>
      </c>
      <c r="P13" s="126"/>
      <c r="Q13" s="96"/>
    </row>
    <row r="14" customFormat="false" ht="39.75" hidden="true" customHeight="true" outlineLevel="0" collapsed="false">
      <c r="A14" s="120"/>
      <c r="B14" s="127"/>
      <c r="C14" s="128"/>
      <c r="D14" s="129"/>
      <c r="E14" s="130"/>
      <c r="F14" s="130"/>
      <c r="G14" s="131" t="e">
        <f aca="false">G11</f>
        <v>#N/A</v>
      </c>
      <c r="H14" s="131" t="n">
        <f aca="false">H11</f>
        <v>0</v>
      </c>
      <c r="I14" s="131" t="n">
        <f aca="false">I11</f>
        <v>0</v>
      </c>
      <c r="J14" s="131" t="n">
        <f aca="false">J11</f>
        <v>0</v>
      </c>
      <c r="K14" s="131" t="n">
        <f aca="false">K11</f>
        <v>0</v>
      </c>
      <c r="L14" s="131" t="n">
        <f aca="false">L11</f>
        <v>0</v>
      </c>
      <c r="M14" s="131" t="n">
        <f aca="false">M11</f>
        <v>0</v>
      </c>
      <c r="N14" s="131" t="n">
        <f aca="false">N11</f>
        <v>0</v>
      </c>
      <c r="O14" s="131" t="n">
        <f aca="false">O11</f>
        <v>0</v>
      </c>
      <c r="P14" s="132"/>
      <c r="Q14" s="96"/>
      <c r="R14" s="115" t="e">
        <f aca="false">SMALL($G$14:$O$14,1)</f>
        <v>#N/A</v>
      </c>
      <c r="S14" s="115" t="e">
        <f aca="false">SMALL($G$14:$O$14,2)</f>
        <v>#N/A</v>
      </c>
      <c r="T14" s="115" t="e">
        <f aca="false">SMALL($G$14:$O$14,3)</f>
        <v>#N/A</v>
      </c>
      <c r="U14" s="115" t="e">
        <f aca="false">SMALL($G$14:$O$14,4)</f>
        <v>#N/A</v>
      </c>
      <c r="V14" s="115" t="e">
        <f aca="false">SMALL($G$14:$O$14,5)</f>
        <v>#N/A</v>
      </c>
      <c r="W14" s="115" t="e">
        <f aca="false">SMALL($G$14:$O$14,6)</f>
        <v>#N/A</v>
      </c>
      <c r="X14" s="115" t="e">
        <f aca="false">SMALL($G$14:$O$14,7)</f>
        <v>#N/A</v>
      </c>
      <c r="Y14" s="115" t="e">
        <f aca="false">SMALL($G$14:$O$14,8)</f>
        <v>#N/A</v>
      </c>
      <c r="Z14" s="115" t="e">
        <f aca="false">SMALL($G$14:$O$14,9)</f>
        <v>#N/A</v>
      </c>
    </row>
    <row r="15" customFormat="false" ht="39.75" hidden="false" customHeight="true" outlineLevel="0" collapsed="false">
      <c r="A15" s="120"/>
      <c r="B15" s="127" t="n">
        <f aca="false">G3</f>
        <v>0</v>
      </c>
      <c r="C15" s="128" t="n">
        <f aca="false">B8</f>
        <v>0</v>
      </c>
      <c r="D15" s="133" t="n">
        <f aca="false">C8</f>
        <v>0</v>
      </c>
      <c r="E15" s="134" t="n">
        <f aca="false">+E8</f>
        <v>0</v>
      </c>
      <c r="F15" s="134" t="n">
        <f aca="false">'Coups rendus'!H12</f>
        <v>0</v>
      </c>
      <c r="G15" s="131" t="str">
        <f aca="false">IF($F$15=0,"",IF($F$15&gt;=1,IF(G14=$R$14,"/",IF($F$15&gt;=2,IF(G14=$S$14,"/",IF($F$15&gt;=3,IF(G14=$T$14,"/",IF($F$15&gt;=4,IF(G14=$U$14,"/",IF($F$15&gt;=5,IF(G14=$V$14,"/",IF($F$15&gt;=6,IF(G14=$W$14,"/",IF($F$15&gt;=7,IF(G14=$X$14,"/",IF($F$15&gt;=8,IF(G14=$Y$14,"/",IF($F$15&gt;=9,IF(G14=$Z$14,"/",""),"")),"")),"")),"")),"")),"")),"")),"")),""))</f>
        <v/>
      </c>
      <c r="H15" s="131" t="str">
        <f aca="false">IF($F$15=0,"",IF($F$15&gt;=1,IF(H14=$R$14,"/",IF($F$15&gt;=2,IF(H14=$S$14,"/",IF($F$15&gt;=3,IF(H14=$T$14,"/",IF($F$15&gt;=4,IF(H14=$U$14,"/",IF($F$15&gt;=5,IF(H14=$V$14,"/",IF($F$15&gt;=6,IF(H14=$W$14,"/",IF($F$15&gt;=7,IF(H14=$X$14,"/",IF($F$15&gt;=8,IF(H14=$Y$14,"/",IF($F$15&gt;=9,IF(H14=$Z$14,"/",""),"")),"")),"")),"")),"")),"")),"")),"")),""))</f>
        <v/>
      </c>
      <c r="I15" s="131" t="str">
        <f aca="false">IF($F$15=0,"",IF($F$15&gt;=1,IF(I14=$R$14,"/",IF($F$15&gt;=2,IF(I14=$S$14,"/",IF($F$15&gt;=3,IF(I14=$T$14,"/",IF($F$15&gt;=4,IF(I14=$U$14,"/",IF($F$15&gt;=5,IF(I14=$V$14,"/",IF($F$15&gt;=6,IF(I14=$W$14,"/",IF($F$15&gt;=7,IF(I14=$X$14,"/",IF($F$15&gt;=8,IF(I14=$Y$14,"/",IF($F$15&gt;=9,IF(I14=$Z$14,"/",""),"")),"")),"")),"")),"")),"")),"")),"")),""))</f>
        <v/>
      </c>
      <c r="J15" s="131" t="str">
        <f aca="false">IF($F$15=0,"",IF($F$15&gt;=1,IF(J14=$R$14,"/",IF($F$15&gt;=2,IF(J14=$S$14,"/",IF($F$15&gt;=3,IF(J14=$T$14,"/",IF($F$15&gt;=4,IF(J14=$U$14,"/",IF($F$15&gt;=5,IF(J14=$V$14,"/",IF($F$15&gt;=6,IF(J14=$W$14,"/",IF($F$15&gt;=7,IF(J14=$X$14,"/",IF($F$15&gt;=8,IF(J14=$Y$14,"/",IF($F$15&gt;=9,IF(J14=$Z$14,"/",""),"")),"")),"")),"")),"")),"")),"")),"")),""))</f>
        <v/>
      </c>
      <c r="K15" s="131" t="str">
        <f aca="false">IF($F$15=0,"",IF($F$15&gt;=1,IF(K14=$R$14,"/",IF($F$15&gt;=2,IF(K14=$S$14,"/",IF($F$15&gt;=3,IF(K14=$T$14,"/",IF($F$15&gt;=4,IF(K14=$U$14,"/",IF($F$15&gt;=5,IF(K14=$V$14,"/",IF($F$15&gt;=6,IF(K14=$W$14,"/",IF($F$15&gt;=7,IF(K14=$X$14,"/",IF($F$15&gt;=8,IF(K14=$Y$14,"/",IF($F$15&gt;=9,IF(K14=$Z$14,"/",""),"")),"")),"")),"")),"")),"")),"")),"")),""))</f>
        <v/>
      </c>
      <c r="L15" s="131" t="str">
        <f aca="false">IF($F$15=0,"",IF($F$15&gt;=1,IF(L14=$R$14,"/",IF($F$15&gt;=2,IF(L14=$S$14,"/",IF($F$15&gt;=3,IF(L14=$T$14,"/",IF($F$15&gt;=4,IF(L14=$U$14,"/",IF($F$15&gt;=5,IF(L14=$V$14,"/",IF($F$15&gt;=6,IF(L14=$W$14,"/",IF($F$15&gt;=7,IF(L14=$X$14,"/",IF($F$15&gt;=8,IF(L14=$Y$14,"/",IF($F$15&gt;=9,IF(L14=$Z$14,"/",""),"")),"")),"")),"")),"")),"")),"")),"")),""))</f>
        <v/>
      </c>
      <c r="M15" s="131" t="str">
        <f aca="false">IF($F$15=0,"",IF($F$15&gt;=1,IF(M14=$R$14,"/",IF($F$15&gt;=2,IF(M14=$S$14,"/",IF($F$15&gt;=3,IF(M14=$T$14,"/",IF($F$15&gt;=4,IF(M14=$U$14,"/",IF($F$15&gt;=5,IF(M14=$V$14,"/",IF($F$15&gt;=6,IF(M14=$W$14,"/",IF($F$15&gt;=7,IF(M14=$X$14,"/",IF($F$15&gt;=8,IF(M14=$Y$14,"/",IF($F$15&gt;=9,IF(M14=$Z$14,"/",""),"")),"")),"")),"")),"")),"")),"")),"")),""))</f>
        <v/>
      </c>
      <c r="N15" s="131" t="str">
        <f aca="false">IF($F$15=0,"",IF($F$15&gt;=1,IF(N14=$R$14,"/",IF($F$15&gt;=2,IF(N14=$S$14,"/",IF($F$15&gt;=3,IF(N14=$T$14,"/",IF($F$15&gt;=4,IF(N14=$U$14,"/",IF($F$15&gt;=5,IF(N14=$V$14,"/",IF($F$15&gt;=6,IF(N14=$W$14,"/",IF($F$15&gt;=7,IF(N14=$X$14,"/",IF($F$15&gt;=8,IF(N14=$Y$14,"/",IF($F$15&gt;=9,IF(N14=$Z$14,"/",""),"")),"")),"")),"")),"")),"")),"")),"")),""))</f>
        <v/>
      </c>
      <c r="O15" s="131" t="str">
        <f aca="false">IF($F$15=0,"",IF($F$15&gt;=1,IF(O14=$R$14,"/",IF($F$15&gt;=2,IF(O14=$S$14,"/",IF($F$15&gt;=3,IF(O14=$T$14,"/",IF($F$15&gt;=4,IF(O14=$U$14,"/",IF($F$15&gt;=5,IF(O14=$V$14,"/",IF($F$15&gt;=6,IF(O14=$W$14,"/",IF($F$15&gt;=7,IF(O14=$X$14,"/",IF($F$15&gt;=8,IF(O14=$Y$14,"/",IF($F$15&gt;=9,IF(O14=$Z$14,"/",""),"")),"")),"")),"")),"")),"")),"")),"")),""))</f>
        <v/>
      </c>
      <c r="P15" s="135"/>
      <c r="Q15" s="96"/>
    </row>
    <row r="16" customFormat="false" ht="39.75" hidden="true" customHeight="true" outlineLevel="0" collapsed="false">
      <c r="A16" s="120"/>
      <c r="B16" s="127"/>
      <c r="C16" s="128"/>
      <c r="D16" s="129"/>
      <c r="E16" s="130"/>
      <c r="F16" s="130"/>
      <c r="G16" s="131" t="e">
        <f aca="false">G11</f>
        <v>#N/A</v>
      </c>
      <c r="H16" s="131" t="n">
        <f aca="false">H11</f>
        <v>0</v>
      </c>
      <c r="I16" s="131" t="n">
        <f aca="false">I11</f>
        <v>0</v>
      </c>
      <c r="J16" s="131" t="n">
        <f aca="false">J11</f>
        <v>0</v>
      </c>
      <c r="K16" s="131" t="n">
        <f aca="false">K11</f>
        <v>0</v>
      </c>
      <c r="L16" s="131" t="n">
        <f aca="false">L11</f>
        <v>0</v>
      </c>
      <c r="M16" s="131" t="n">
        <f aca="false">M11</f>
        <v>0</v>
      </c>
      <c r="N16" s="131" t="n">
        <f aca="false">N11</f>
        <v>0</v>
      </c>
      <c r="O16" s="131" t="n">
        <f aca="false">O11</f>
        <v>0</v>
      </c>
      <c r="P16" s="136"/>
      <c r="Q16" s="96"/>
      <c r="R16" s="115" t="e">
        <f aca="false">SMALL($G$16:$O$16,1)</f>
        <v>#N/A</v>
      </c>
      <c r="S16" s="115" t="e">
        <f aca="false">SMALL($G$16:$O$16,2)</f>
        <v>#N/A</v>
      </c>
      <c r="T16" s="115" t="e">
        <f aca="false">SMALL($G$16:$O$16,3)</f>
        <v>#N/A</v>
      </c>
      <c r="U16" s="115" t="e">
        <f aca="false">SMALL($G$16:$O$16,4)</f>
        <v>#N/A</v>
      </c>
      <c r="V16" s="115" t="e">
        <f aca="false">SMALL($G$16:$O$16,5)</f>
        <v>#N/A</v>
      </c>
      <c r="W16" s="115" t="e">
        <f aca="false">SMALL($G$16:$O$16,6)</f>
        <v>#N/A</v>
      </c>
      <c r="X16" s="115" t="e">
        <f aca="false">SMALL($G$16:$O$16,7)</f>
        <v>#N/A</v>
      </c>
      <c r="Y16" s="115" t="e">
        <f aca="false">SMALL($G$16:$O$16,8)</f>
        <v>#N/A</v>
      </c>
      <c r="Z16" s="115" t="e">
        <f aca="false">SMALL($G$16:$O$16,9)</f>
        <v>#N/A</v>
      </c>
    </row>
    <row r="17" customFormat="false" ht="39.75" hidden="false" customHeight="true" outlineLevel="0" collapsed="false">
      <c r="A17" s="120"/>
      <c r="B17" s="127" t="n">
        <f aca="false">M3</f>
        <v>0</v>
      </c>
      <c r="C17" s="128" t="n">
        <f aca="false">B9</f>
        <v>0</v>
      </c>
      <c r="D17" s="133" t="n">
        <f aca="false">C9</f>
        <v>0</v>
      </c>
      <c r="E17" s="134" t="n">
        <f aca="false">+E9</f>
        <v>0</v>
      </c>
      <c r="F17" s="134" t="n">
        <f aca="false">'Coups rendus'!N11</f>
        <v>0</v>
      </c>
      <c r="G17" s="131" t="str">
        <f aca="false">IF($F$17=0,"",IF($F$17&gt;=1,IF(G16=$R$16,"/",IF($F$17&gt;=2,IF(G16=$S$16,"/",IF($F$17&gt;=3,IF(G16=$T$16,"/",IF($F$17&gt;=4,IF(G16=$U$16,"/",IF($F$17&gt;=5,IF(G16=$V$16,"/",IF($F$17&gt;=6,IF(G16=$W$16,"/",IF($F$17&gt;=7,IF(G16=$X$16,"/",IF($F$17&gt;=8,IF(G16=$Y$16,"/",IF($F$17&gt;=9,IF(G16=$Z$16,"/",""),"")),"")),"")),"")),"")),"")),"")),"")),""))</f>
        <v/>
      </c>
      <c r="H17" s="131" t="str">
        <f aca="false">IF($F$17=0,"",IF($F$17&gt;=1,IF(H16=$R$16,"/",IF($F$17&gt;=2,IF(H16=$S$16,"/",IF($F$17&gt;=3,IF(H16=$T$16,"/",IF($F$17&gt;=4,IF(H16=$U$16,"/",IF($F$17&gt;=5,IF(H16=$V$16,"/",IF($F$17&gt;=6,IF(H16=$W$16,"/",IF($F$17&gt;=7,IF(H16=$X$16,"/",IF($F$17&gt;=8,IF(H16=$Y$16,"/",IF($F$17&gt;=9,IF(H16=$Z$16,"/",""),"")),"")),"")),"")),"")),"")),"")),"")),""))</f>
        <v/>
      </c>
      <c r="I17" s="131" t="str">
        <f aca="false">IF($F$17=0,"",IF($F$17&gt;=1,IF(I16=$R$16,"/",IF($F$17&gt;=2,IF(I16=$S$16,"/",IF($F$17&gt;=3,IF(I16=$T$16,"/",IF($F$17&gt;=4,IF(I16=$U$16,"/",IF($F$17&gt;=5,IF(I16=$V$16,"/",IF($F$17&gt;=6,IF(I16=$W$16,"/",IF($F$17&gt;=7,IF(I16=$X$16,"/",IF($F$17&gt;=8,IF(I16=$Y$16,"/",IF($F$17&gt;=9,IF(I16=$Z$16,"/",""),"")),"")),"")),"")),"")),"")),"")),"")),""))</f>
        <v/>
      </c>
      <c r="J17" s="131" t="str">
        <f aca="false">IF($F$17=0,"",IF($F$17&gt;=1,IF(J16=$R$16,"/",IF($F$17&gt;=2,IF(J16=$S$16,"/",IF($F$17&gt;=3,IF(J16=$T$16,"/",IF($F$17&gt;=4,IF(J16=$U$16,"/",IF($F$17&gt;=5,IF(J16=$V$16,"/",IF($F$17&gt;=6,IF(J16=$W$16,"/",IF($F$17&gt;=7,IF(J16=$X$16,"/",IF($F$17&gt;=8,IF(J16=$Y$16,"/",IF($F$17&gt;=9,IF(J16=$Z$16,"/",""),"")),"")),"")),"")),"")),"")),"")),"")),""))</f>
        <v/>
      </c>
      <c r="K17" s="131" t="str">
        <f aca="false">IF($F$17=0,"",IF($F$17&gt;=1,IF(K16=$R$16,"/",IF($F$17&gt;=2,IF(K16=$S$16,"/",IF($F$17&gt;=3,IF(K16=$T$16,"/",IF($F$17&gt;=4,IF(K16=$U$16,"/",IF($F$17&gt;=5,IF(K16=$V$16,"/",IF($F$17&gt;=6,IF(K16=$W$16,"/",IF($F$17&gt;=7,IF(K16=$X$16,"/",IF($F$17&gt;=8,IF(K16=$Y$16,"/",IF($F$17&gt;=9,IF(K16=$Z$16,"/",""),"")),"")),"")),"")),"")),"")),"")),"")),""))</f>
        <v/>
      </c>
      <c r="L17" s="131" t="str">
        <f aca="false">IF($F$17=0,"",IF($F$17&gt;=1,IF(L16=$R$16,"/",IF($F$17&gt;=2,IF(L16=$S$16,"/",IF($F$17&gt;=3,IF(L16=$T$16,"/",IF($F$17&gt;=4,IF(L16=$U$16,"/",IF($F$17&gt;=5,IF(L16=$V$16,"/",IF($F$17&gt;=6,IF(L16=$W$16,"/",IF($F$17&gt;=7,IF(L16=$X$16,"/",IF($F$17&gt;=8,IF(L16=$Y$16,"/",IF($F$17&gt;=9,IF(L16=$Z$16,"/",""),"")),"")),"")),"")),"")),"")),"")),"")),""))</f>
        <v/>
      </c>
      <c r="M17" s="131" t="str">
        <f aca="false">IF($F$17=0,"",IF($F$17&gt;=1,IF(M16=$R$16,"/",IF($F$17&gt;=2,IF(M16=$S$16,"/",IF($F$17&gt;=3,IF(M16=$T$16,"/",IF($F$17&gt;=4,IF(M16=$U$16,"/",IF($F$17&gt;=5,IF(M16=$V$16,"/",IF($F$17&gt;=6,IF(M16=$W$16,"/",IF($F$17&gt;=7,IF(M16=$X$16,"/",IF($F$17&gt;=8,IF(M16=$Y$16,"/",IF($F$17&gt;=9,IF(M16=$Z$16,"/",""),"")),"")),"")),"")),"")),"")),"")),"")),""))</f>
        <v/>
      </c>
      <c r="N17" s="131" t="str">
        <f aca="false">IF($F$17=0,"",IF($F$17&gt;=1,IF(N16=$R$16,"/",IF($F$17&gt;=2,IF(N16=$S$16,"/",IF($F$17&gt;=3,IF(N16=$T$16,"/",IF($F$17&gt;=4,IF(N16=$U$16,"/",IF($F$17&gt;=5,IF(N16=$V$16,"/",IF($F$17&gt;=6,IF(N16=$W$16,"/",IF($F$17&gt;=7,IF(N16=$X$16,"/",IF($F$17&gt;=8,IF(N16=$Y$16,"/",IF($F$17&gt;=9,IF(N16=$Z$16,"/",""),"")),"")),"")),"")),"")),"")),"")),"")),""))</f>
        <v/>
      </c>
      <c r="O17" s="131" t="str">
        <f aca="false">IF($F$17=0,"",IF($F$17&gt;=1,IF(O16=$R$16,"/",IF($F$17&gt;=2,IF(O16=$S$16,"/",IF($F$17&gt;=3,IF(O16=$T$16,"/",IF($F$17&gt;=4,IF(O16=$U$16,"/",IF($F$17&gt;=5,IF(O16=$V$16,"/",IF($F$17&gt;=6,IF(O16=$W$16,"/",IF($F$17&gt;=7,IF(O16=$X$16,"/",IF($F$17&gt;=8,IF(O16=$Y$16,"/",IF($F$17&gt;=9,IF(O16=$Z$16,"/",""),"")),"")),"")),"")),"")),"")),"")),"")),""))</f>
        <v/>
      </c>
      <c r="P17" s="137"/>
      <c r="Q17" s="138"/>
    </row>
    <row r="18" customFormat="false" ht="39.75" hidden="true" customHeight="true" outlineLevel="0" collapsed="false">
      <c r="A18" s="120"/>
      <c r="B18" s="127"/>
      <c r="C18" s="128"/>
      <c r="D18" s="129"/>
      <c r="E18" s="130"/>
      <c r="F18" s="130"/>
      <c r="G18" s="131" t="e">
        <f aca="false">G11</f>
        <v>#N/A</v>
      </c>
      <c r="H18" s="131" t="n">
        <f aca="false">H11</f>
        <v>0</v>
      </c>
      <c r="I18" s="131" t="n">
        <f aca="false">I11</f>
        <v>0</v>
      </c>
      <c r="J18" s="131" t="n">
        <f aca="false">J11</f>
        <v>0</v>
      </c>
      <c r="K18" s="131" t="n">
        <f aca="false">K11</f>
        <v>0</v>
      </c>
      <c r="L18" s="131" t="n">
        <f aca="false">L11</f>
        <v>0</v>
      </c>
      <c r="M18" s="131" t="n">
        <f aca="false">M11</f>
        <v>0</v>
      </c>
      <c r="N18" s="131" t="n">
        <f aca="false">N11</f>
        <v>0</v>
      </c>
      <c r="O18" s="131" t="n">
        <f aca="false">O11</f>
        <v>0</v>
      </c>
      <c r="P18" s="132"/>
      <c r="Q18" s="138"/>
      <c r="R18" s="115" t="e">
        <f aca="false">SMALL($G$18:$O$18,1)</f>
        <v>#N/A</v>
      </c>
      <c r="S18" s="115" t="e">
        <f aca="false">SMALL($G$18:$O$18,2)</f>
        <v>#N/A</v>
      </c>
      <c r="T18" s="115" t="e">
        <f aca="false">SMALL($G$18:$O$18,3)</f>
        <v>#N/A</v>
      </c>
      <c r="U18" s="115" t="e">
        <f aca="false">SMALL($G$18:$O$18,4)</f>
        <v>#N/A</v>
      </c>
      <c r="V18" s="115" t="e">
        <f aca="false">SMALL($G$18:$O$18,5)</f>
        <v>#N/A</v>
      </c>
      <c r="W18" s="115" t="e">
        <f aca="false">SMALL($G$18:$O$18,6)</f>
        <v>#N/A</v>
      </c>
      <c r="X18" s="115" t="e">
        <f aca="false">SMALL($G$18:$O$18,7)</f>
        <v>#N/A</v>
      </c>
      <c r="Y18" s="115" t="e">
        <f aca="false">SMALL($G$18:$O$18,8)</f>
        <v>#N/A</v>
      </c>
      <c r="Z18" s="115" t="e">
        <f aca="false">SMALL($G$18:$O$18,9)</f>
        <v>#N/A</v>
      </c>
    </row>
    <row r="19" customFormat="false" ht="39.75" hidden="false" customHeight="true" outlineLevel="0" collapsed="false">
      <c r="A19" s="120"/>
      <c r="B19" s="139" t="n">
        <f aca="false">M3</f>
        <v>0</v>
      </c>
      <c r="C19" s="140" t="n">
        <f aca="false">B10</f>
        <v>0</v>
      </c>
      <c r="D19" s="141" t="n">
        <f aca="false">C10</f>
        <v>0</v>
      </c>
      <c r="E19" s="142" t="n">
        <f aca="false">+E10</f>
        <v>0</v>
      </c>
      <c r="F19" s="142" t="n">
        <f aca="false">'Coups rendus'!N12</f>
        <v>0</v>
      </c>
      <c r="G19" s="143" t="str">
        <f aca="false">IF($F$19=0,"",IF($F$19&gt;=1,IF(G18=$R$18,"/",IF($F$19&gt;=2,IF(G18=$S$18,"/",IF($F$19&gt;=3,IF(G18=$T$18,"/",IF($F$19&gt;=4,IF(G18=$U$18,"/",IF($F$19&gt;=5,IF(G18=$V$18,"/",IF($F$19&gt;=6,IF(G18=$W$18,"/",IF($F$19&gt;=7,IF(G18=$X$18,"/",IF($F$19&gt;=8,IF(G18=$Y$18,"/",IF($F$19&gt;=9,IF(G18=$Z$18,"/",""),"")),"")),"")),"")),"")),"")),"")),"")),""))</f>
        <v/>
      </c>
      <c r="H19" s="143" t="str">
        <f aca="false">IF($F$19=0,"",IF($F$19&gt;=1,IF(H18=$R$18,"/",IF($F$19&gt;=2,IF(H18=$S$18,"/",IF($F$19&gt;=3,IF(H18=$T$18,"/",IF($F$19&gt;=4,IF(H18=$U$18,"/",IF($F$19&gt;=5,IF(H18=$V$18,"/",IF($F$19&gt;=6,IF(H18=$W$18,"/",IF($F$19&gt;=7,IF(H18=$X$18,"/",IF($F$19&gt;=8,IF(H18=$Y$18,"/",IF($F$19&gt;=9,IF(H18=$Z$18,"/",""),"")),"")),"")),"")),"")),"")),"")),"")),""))</f>
        <v/>
      </c>
      <c r="I19" s="143" t="str">
        <f aca="false">IF($F$19=0,"",IF($F$19&gt;=1,IF(I18=$R$18,"/",IF($F$19&gt;=2,IF(I18=$S$18,"/",IF($F$19&gt;=3,IF(I18=$T$18,"/",IF($F$19&gt;=4,IF(I18=$U$18,"/",IF($F$19&gt;=5,IF(I18=$V$18,"/",IF($F$19&gt;=6,IF(I18=$W$18,"/",IF($F$19&gt;=7,IF(I18=$X$18,"/",IF($F$19&gt;=8,IF(I18=$Y$18,"/",IF($F$19&gt;=9,IF(I18=$Z$18,"/",""),"")),"")),"")),"")),"")),"")),"")),"")),""))</f>
        <v/>
      </c>
      <c r="J19" s="143" t="str">
        <f aca="false">IF($F$19=0,"",IF($F$19&gt;=1,IF(J18=$R$18,"/",IF($F$19&gt;=2,IF(J18=$S$18,"/",IF($F$19&gt;=3,IF(J18=$T$18,"/",IF($F$19&gt;=4,IF(J18=$U$18,"/",IF($F$19&gt;=5,IF(J18=$V$18,"/",IF($F$19&gt;=6,IF(J18=$W$18,"/",IF($F$19&gt;=7,IF(J18=$X$18,"/",IF($F$19&gt;=8,IF(J18=$Y$18,"/",IF($F$19&gt;=9,IF(J18=$Z$18,"/",""),"")),"")),"")),"")),"")),"")),"")),"")),""))</f>
        <v/>
      </c>
      <c r="K19" s="143" t="str">
        <f aca="false">IF($F$19=0,"",IF($F$19&gt;=1,IF(K18=$R$18,"/",IF($F$19&gt;=2,IF(K18=$S$18,"/",IF($F$19&gt;=3,IF(K18=$T$18,"/",IF($F$19&gt;=4,IF(K18=$U$18,"/",IF($F$19&gt;=5,IF(K18=$V$18,"/",IF($F$19&gt;=6,IF(K18=$W$18,"/",IF($F$19&gt;=7,IF(K18=$X$18,"/",IF($F$19&gt;=8,IF(K18=$Y$18,"/",IF($F$19&gt;=9,IF(K18=$Z$18,"/",""),"")),"")),"")),"")),"")),"")),"")),"")),""))</f>
        <v/>
      </c>
      <c r="L19" s="143" t="str">
        <f aca="false">IF($F$19=0,"",IF($F$19&gt;=1,IF(L18=$R$18,"/",IF($F$19&gt;=2,IF(L18=$S$18,"/",IF($F$19&gt;=3,IF(L18=$T$18,"/",IF($F$19&gt;=4,IF(L18=$U$18,"/",IF($F$19&gt;=5,IF(L18=$V$18,"/",IF($F$19&gt;=6,IF(L18=$W$18,"/",IF($F$19&gt;=7,IF(L18=$X$18,"/",IF($F$19&gt;=8,IF(L18=$Y$18,"/",IF($F$19&gt;=9,IF(L18=$Z$18,"/",""),"")),"")),"")),"")),"")),"")),"")),"")),""))</f>
        <v/>
      </c>
      <c r="M19" s="143" t="str">
        <f aca="false">IF($F$19=0,"",IF($F$19&gt;=1,IF(M18=$R$18,"/",IF($F$19&gt;=2,IF(M18=$S$18,"/",IF($F$19&gt;=3,IF(M18=$T$18,"/",IF($F$19&gt;=4,IF(M18=$U$18,"/",IF($F$19&gt;=5,IF(M18=$V$18,"/",IF($F$19&gt;=6,IF(M18=$W$18,"/",IF($F$19&gt;=7,IF(M18=$X$18,"/",IF($F$19&gt;=8,IF(M18=$Y$18,"/",IF($F$19&gt;=9,IF(M18=$Z$18,"/",""),"")),"")),"")),"")),"")),"")),"")),"")),""))</f>
        <v/>
      </c>
      <c r="N19" s="143" t="str">
        <f aca="false">IF($F$19=0,"",IF($F$19&gt;=1,IF(N18=$R$18,"/",IF($F$19&gt;=2,IF(N18=$S$18,"/",IF($F$19&gt;=3,IF(N18=$T$18,"/",IF($F$19&gt;=4,IF(N18=$U$18,"/",IF($F$19&gt;=5,IF(N18=$V$18,"/",IF($F$19&gt;=6,IF(N18=$W$18,"/",IF($F$19&gt;=7,IF(N18=$X$18,"/",IF($F$19&gt;=8,IF(N18=$Y$18,"/",IF($F$19&gt;=9,IF(N18=$Z$18,"/",""),"")),"")),"")),"")),"")),"")),"")),"")),""))</f>
        <v/>
      </c>
      <c r="O19" s="143" t="str">
        <f aca="false">IF($F$19=0,"",IF($F$19&gt;=1,IF(O18=$R$18,"/",IF($F$19&gt;=2,IF(O18=$S$18,"/",IF($F$19&gt;=3,IF(O18=$T$18,"/",IF($F$19&gt;=4,IF(O18=$U$18,"/",IF($F$19&gt;=5,IF(O18=$V$18,"/",IF($F$19&gt;=6,IF(O18=$W$18,"/",IF($F$19&gt;=7,IF(O18=$X$18,"/",IF($F$19&gt;=8,IF(O18=$Y$18,"/",IF($F$19&gt;=9,IF(O18=$Z$18,"/",""),"")),"")),"")),"")),"")),"")),"")),"")),""))</f>
        <v/>
      </c>
      <c r="P19" s="144"/>
      <c r="Q19" s="138"/>
      <c r="AD19" s="40"/>
    </row>
    <row r="20" customFormat="false" ht="24.75" hidden="false" customHeight="true" outlineLevel="0" collapsed="false">
      <c r="A20" s="116"/>
      <c r="F20" s="145"/>
      <c r="G20" s="146"/>
      <c r="H20" s="146"/>
      <c r="I20" s="146"/>
      <c r="J20" s="146"/>
      <c r="K20" s="146"/>
      <c r="L20" s="146"/>
      <c r="M20" s="146"/>
      <c r="N20" s="146"/>
      <c r="O20" s="146"/>
      <c r="P20" s="147"/>
      <c r="Q20" s="96"/>
    </row>
    <row r="21" customFormat="false" ht="24.75" hidden="false" customHeight="true" outlineLevel="0" collapsed="false">
      <c r="A21" s="116"/>
      <c r="F21" s="102" t="s">
        <v>4</v>
      </c>
      <c r="G21" s="103" t="n">
        <f aca="false">Donnees!K53</f>
        <v>9</v>
      </c>
      <c r="H21" s="103" t="n">
        <f aca="false">Donnees!L53</f>
        <v>10</v>
      </c>
      <c r="I21" s="103" t="n">
        <f aca="false">Donnees!M53</f>
        <v>11</v>
      </c>
      <c r="J21" s="103" t="n">
        <f aca="false">Donnees!N53</f>
        <v>12</v>
      </c>
      <c r="K21" s="103" t="n">
        <f aca="false">Donnees!O53</f>
        <v>13</v>
      </c>
      <c r="L21" s="103" t="n">
        <f aca="false">Donnees!P53</f>
        <v>14</v>
      </c>
      <c r="M21" s="103" t="n">
        <f aca="false">Donnees!Q53</f>
        <v>15</v>
      </c>
      <c r="N21" s="103" t="n">
        <f aca="false">Donnees!R53</f>
        <v>16</v>
      </c>
      <c r="O21" s="103" t="n">
        <f aca="false">Donnees!S53</f>
        <v>17</v>
      </c>
      <c r="P21" s="116"/>
      <c r="Q21" s="96"/>
    </row>
    <row r="22" customFormat="false" ht="24.75" hidden="false" customHeight="true" outlineLevel="0" collapsed="false">
      <c r="A22" s="116"/>
      <c r="F22" s="107" t="s">
        <v>5</v>
      </c>
      <c r="G22" s="108" t="n">
        <f aca="false">Donnees!K54</f>
        <v>0</v>
      </c>
      <c r="H22" s="108" t="n">
        <f aca="false">Donnees!L54</f>
        <v>0</v>
      </c>
      <c r="I22" s="108" t="n">
        <f aca="false">Donnees!M54</f>
        <v>0</v>
      </c>
      <c r="J22" s="108" t="n">
        <f aca="false">Donnees!N54</f>
        <v>0</v>
      </c>
      <c r="K22" s="108" t="n">
        <f aca="false">Donnees!O54</f>
        <v>0</v>
      </c>
      <c r="L22" s="108" t="n">
        <f aca="false">Donnees!P54</f>
        <v>0</v>
      </c>
      <c r="M22" s="108" t="n">
        <f aca="false">Donnees!Q54</f>
        <v>0</v>
      </c>
      <c r="N22" s="108" t="n">
        <f aca="false">Donnees!R54</f>
        <v>0</v>
      </c>
      <c r="O22" s="108" t="n">
        <f aca="false">Donnees!S54</f>
        <v>0</v>
      </c>
      <c r="P22" s="116"/>
      <c r="Q22" s="96"/>
    </row>
    <row r="23" customFormat="false" ht="24.75" hidden="false" customHeight="true" outlineLevel="0" collapsed="false">
      <c r="A23" s="116"/>
      <c r="F23" s="111" t="s">
        <v>6</v>
      </c>
      <c r="G23" s="111" t="n">
        <f aca="false">Donnees!K55</f>
        <v>0</v>
      </c>
      <c r="H23" s="111" t="n">
        <f aca="false">Donnees!L55</f>
        <v>0</v>
      </c>
      <c r="I23" s="111" t="n">
        <f aca="false">Donnees!M55</f>
        <v>0</v>
      </c>
      <c r="J23" s="111" t="n">
        <f aca="false">Donnees!N55</f>
        <v>0</v>
      </c>
      <c r="K23" s="111" t="n">
        <f aca="false">Donnees!O55</f>
        <v>0</v>
      </c>
      <c r="L23" s="111" t="n">
        <f aca="false">Donnees!P55</f>
        <v>0</v>
      </c>
      <c r="M23" s="111" t="n">
        <f aca="false">Donnees!Q55</f>
        <v>0</v>
      </c>
      <c r="N23" s="111" t="n">
        <f aca="false">Donnees!R55</f>
        <v>0</v>
      </c>
      <c r="O23" s="111" t="n">
        <f aca="false">Donnees!S55</f>
        <v>0</v>
      </c>
      <c r="P23" s="116"/>
      <c r="Q23" s="96"/>
    </row>
    <row r="24" customFormat="false" ht="24.75" hidden="false" customHeight="true" outlineLevel="0" collapsed="false">
      <c r="A24" s="116"/>
      <c r="F24" s="112" t="s">
        <v>7</v>
      </c>
      <c r="G24" s="112" t="n">
        <f aca="false">Donnees!K56</f>
        <v>0</v>
      </c>
      <c r="H24" s="112" t="n">
        <f aca="false">Donnees!L56</f>
        <v>0</v>
      </c>
      <c r="I24" s="112" t="n">
        <f aca="false">Donnees!M56</f>
        <v>0</v>
      </c>
      <c r="J24" s="112" t="n">
        <f aca="false">Donnees!N56</f>
        <v>0</v>
      </c>
      <c r="K24" s="112" t="n">
        <f aca="false">Donnees!O56</f>
        <v>0</v>
      </c>
      <c r="L24" s="112" t="n">
        <f aca="false">Donnees!P56</f>
        <v>0</v>
      </c>
      <c r="M24" s="112" t="n">
        <f aca="false">Donnees!Q56</f>
        <v>0</v>
      </c>
      <c r="N24" s="112" t="n">
        <f aca="false">Donnees!R56</f>
        <v>0</v>
      </c>
      <c r="O24" s="112" t="n">
        <f aca="false">Donnees!S56</f>
        <v>0</v>
      </c>
      <c r="P24" s="116"/>
      <c r="Q24" s="96"/>
    </row>
    <row r="25" customFormat="false" ht="24.75" hidden="false" customHeight="true" outlineLevel="0" collapsed="false">
      <c r="A25" s="116"/>
      <c r="F25" s="113" t="s">
        <v>8</v>
      </c>
      <c r="G25" s="114" t="n">
        <f aca="false">Donnees!K57</f>
        <v>0</v>
      </c>
      <c r="H25" s="114" t="n">
        <f aca="false">Donnees!L57</f>
        <v>0</v>
      </c>
      <c r="I25" s="114" t="n">
        <f aca="false">Donnees!M57</f>
        <v>0</v>
      </c>
      <c r="J25" s="114" t="n">
        <f aca="false">Donnees!N57</f>
        <v>0</v>
      </c>
      <c r="K25" s="114" t="n">
        <f aca="false">Donnees!O57</f>
        <v>0</v>
      </c>
      <c r="L25" s="114" t="n">
        <f aca="false">Donnees!P57</f>
        <v>0</v>
      </c>
      <c r="M25" s="114" t="n">
        <f aca="false">Donnees!Q57</f>
        <v>0</v>
      </c>
      <c r="N25" s="114" t="n">
        <f aca="false">Donnees!R57</f>
        <v>0</v>
      </c>
      <c r="O25" s="114" t="n">
        <f aca="false">Donnees!S57</f>
        <v>0</v>
      </c>
      <c r="P25" s="148"/>
      <c r="Q25" s="96"/>
      <c r="R25" s="115" t="n">
        <f aca="false">SMALL($G$25:$O$25,1)</f>
        <v>0</v>
      </c>
      <c r="S25" s="115" t="n">
        <f aca="false">SMALL($G$25:$O$25,2)</f>
        <v>0</v>
      </c>
      <c r="T25" s="115" t="n">
        <f aca="false">SMALL($G$25:$O$25,3)</f>
        <v>0</v>
      </c>
      <c r="U25" s="115" t="n">
        <f aca="false">SMALL($G$25:$O$25,4)</f>
        <v>0</v>
      </c>
      <c r="V25" s="115" t="n">
        <f aca="false">SMALL($G$25:$O$25,5)</f>
        <v>0</v>
      </c>
      <c r="W25" s="115" t="n">
        <f aca="false">SMALL($G$25:$O$25,6)</f>
        <v>0</v>
      </c>
      <c r="X25" s="115" t="n">
        <f aca="false">SMALL($G$25:$O$25,7)</f>
        <v>0</v>
      </c>
      <c r="Y25" s="115" t="n">
        <f aca="false">SMALL($G$25:$O$25,8)</f>
        <v>0</v>
      </c>
      <c r="Z25" s="115" t="n">
        <f aca="false">SMALL($G$25:$O$25,9)</f>
        <v>0</v>
      </c>
    </row>
    <row r="26" customFormat="false" ht="24.75" hidden="false" customHeight="true" outlineLevel="0" collapsed="false">
      <c r="A26" s="116"/>
      <c r="B26" s="96"/>
      <c r="C26" s="119" t="s">
        <v>42</v>
      </c>
      <c r="D26" s="149"/>
      <c r="E26" s="150"/>
      <c r="F26" s="151" t="s">
        <v>43</v>
      </c>
      <c r="G26" s="151"/>
      <c r="H26" s="151"/>
      <c r="I26" s="151"/>
      <c r="J26" s="151"/>
      <c r="K26" s="151"/>
      <c r="L26" s="151"/>
      <c r="M26" s="151"/>
      <c r="N26" s="151"/>
      <c r="O26" s="151"/>
      <c r="P26" s="119" t="s">
        <v>44</v>
      </c>
      <c r="Q26" s="96"/>
      <c r="R26" s="115"/>
      <c r="S26" s="115"/>
      <c r="T26" s="115"/>
      <c r="U26" s="115"/>
      <c r="V26" s="115"/>
      <c r="W26" s="115"/>
      <c r="X26" s="115"/>
      <c r="Y26" s="115"/>
      <c r="Z26" s="115"/>
    </row>
    <row r="27" customFormat="false" ht="39.75" hidden="false" customHeight="true" outlineLevel="0" collapsed="false">
      <c r="A27" s="120" t="s">
        <v>46</v>
      </c>
      <c r="B27" s="121" t="n">
        <f aca="false">G3</f>
        <v>0</v>
      </c>
      <c r="C27" s="122" t="n">
        <f aca="false">B7</f>
        <v>0</v>
      </c>
      <c r="D27" s="123" t="n">
        <f aca="false">C7</f>
        <v>0</v>
      </c>
      <c r="E27" s="124" t="n">
        <f aca="false">+E7</f>
        <v>0</v>
      </c>
      <c r="F27" s="124" t="n">
        <f aca="false">+'Coups rendus'!H23</f>
        <v>0</v>
      </c>
      <c r="G27" s="125" t="str">
        <f aca="false">IF($F$27=0,"",IF($F$27&gt;=1,IF(G25=$R$25,"/",IF($F$27&gt;=2,IF(G25=$S$25,"/",IF($F$27&gt;=3,IF(G25=$T$25,"/",IF($F$27&gt;=4,IF(G25=$U$25,"/",IF($F$27&gt;=5,IF(G25=$V$25,"/",IF($F$27&gt;=6,IF(G25=$W$25,"/",IF($F$27&gt;=7,IF(G25=$X$25,"/",IF($F$27&gt;=8,IF(G25=$Y$25,"/",IF($F$27&gt;=9,IF(G25=$Z$25,"/",""),"")),"")),"")),"")),"")),"")),"")),"")),""))</f>
        <v/>
      </c>
      <c r="H27" s="125" t="str">
        <f aca="false">IF($F$27=0,"",IF($F$27&gt;=1,IF(H25=$R$25,"/",IF($F$27&gt;=2,IF(H25=$S$25,"/",IF($F$27&gt;=3,IF(H25=$T$25,"/",IF($F$27&gt;=4,IF(H25=$U$25,"/",IF($F$27&gt;=5,IF(H25=$V$25,"/",IF($F$27&gt;=6,IF(H25=$W$25,"/",IF($F$27&gt;=7,IF(H25=$X$25,"/",IF($F$27&gt;=8,IF(H25=$Y$25,"/",IF($F$27&gt;=9,IF(H25=$Z$25,"/",""),"")),"")),"")),"")),"")),"")),"")),"")),""))</f>
        <v/>
      </c>
      <c r="I27" s="125" t="str">
        <f aca="false">IF($F$27=0,"",IF($F$27&gt;=1,IF(I25=$R$25,"/",IF($F$27&gt;=2,IF(I25=$S$25,"/",IF($F$27&gt;=3,IF(I25=$T$25,"/",IF($F$27&gt;=4,IF(I25=$U$25,"/",IF($F$27&gt;=5,IF(I25=$V$25,"/",IF($F$27&gt;=6,IF(I25=$W$25,"/",IF($F$27&gt;=7,IF(I25=$X$25,"/",IF($F$27&gt;=8,IF(I25=$Y$25,"/",IF($F$27&gt;=9,IF(I25=$Z$25,"/",""),"")),"")),"")),"")),"")),"")),"")),"")),""))</f>
        <v/>
      </c>
      <c r="J27" s="125" t="str">
        <f aca="false">IF($F$27=0,"",IF($F$27&gt;=1,IF(J25=$R$25,"/",IF($F$27&gt;=2,IF(J25=$S$25,"/",IF($F$27&gt;=3,IF(J25=$T$25,"/",IF($F$27&gt;=4,IF(J25=$U$25,"/",IF($F$27&gt;=5,IF(J25=$V$25,"/",IF($F$27&gt;=6,IF(J25=$W$25,"/",IF($F$27&gt;=7,IF(J25=$X$25,"/",IF($F$27&gt;=8,IF(J25=$Y$25,"/",IF($F$27&gt;=9,IF(J25=$Z$25,"/",""),"")),"")),"")),"")),"")),"")),"")),"")),""))</f>
        <v/>
      </c>
      <c r="K27" s="125" t="str">
        <f aca="false">IF($F$27=0,"",IF($F$27&gt;=1,IF(K25=$R$25,"/",IF($F$27&gt;=2,IF(K25=$S$25,"/",IF($F$27&gt;=3,IF(K25=$T$25,"/",IF($F$27&gt;=4,IF(K25=$U$25,"/",IF($F$27&gt;=5,IF(K25=$V$25,"/",IF($F$27&gt;=6,IF(K25=$W$25,"/",IF($F$27&gt;=7,IF(K25=$X$25,"/",IF($F$27&gt;=8,IF(K25=$Y$25,"/",IF($F$27&gt;=9,IF(K25=$Z$25,"/",""),"")),"")),"")),"")),"")),"")),"")),"")),""))</f>
        <v/>
      </c>
      <c r="L27" s="125" t="str">
        <f aca="false">IF($F$27=0,"",IF($F$27&gt;=1,IF(L25=$R$25,"/",IF($F$27&gt;=2,IF(L25=$S$25,"/",IF($F$27&gt;=3,IF(L25=$T$25,"/",IF($F$27&gt;=4,IF(L25=$U$25,"/",IF($F$27&gt;=5,IF(L25=$V$25,"/",IF($F$27&gt;=6,IF(L25=$W$25,"/",IF($F$27&gt;=7,IF(L25=$X$25,"/",IF($F$27&gt;=8,IF(L25=$Y$25,"/",IF($F$27&gt;=9,IF(L25=$Z$25,"/",""),"")),"")),"")),"")),"")),"")),"")),"")),""))</f>
        <v/>
      </c>
      <c r="M27" s="125" t="str">
        <f aca="false">IF($F$27=0,"",IF($F$27&gt;=1,IF(M25=$R$25,"/",IF($F$27&gt;=2,IF(M25=$S$25,"/",IF($F$27&gt;=3,IF(M25=$T$25,"/",IF($F$27&gt;=4,IF(M25=$U$25,"/",IF($F$27&gt;=5,IF(M25=$V$25,"/",IF($F$27&gt;=6,IF(M25=$W$25,"/",IF($F$27&gt;=7,IF(M25=$X$25,"/",IF($F$27&gt;=8,IF(M25=$Y$25,"/",IF($F$27&gt;=9,IF(M25=$Z$25,"/",""),"")),"")),"")),"")),"")),"")),"")),"")),""))</f>
        <v/>
      </c>
      <c r="N27" s="125" t="str">
        <f aca="false">IF($F$27=0,"",IF($F$27&gt;=1,IF(N25=$R$25,"/",IF($F$27&gt;=2,IF(N25=$S$25,"/",IF($F$27&gt;=3,IF(N25=$T$25,"/",IF($F$27&gt;=4,IF(N25=$U$25,"/",IF($F$27&gt;=5,IF(N25=$V$25,"/",IF($F$27&gt;=6,IF(N25=$W$25,"/",IF($F$27&gt;=7,IF(N25=$X$25,"/",IF($F$27&gt;=8,IF(N25=$Y$25,"/",IF($F$27&gt;=9,IF(N25=$Z$25,"/",""),"")),"")),"")),"")),"")),"")),"")),"")),""))</f>
        <v/>
      </c>
      <c r="O27" s="125" t="str">
        <f aca="false">IF($F$27=0,"",IF($F$27&gt;=1,IF(O25=$R$25,"/",IF($F$27&gt;=2,IF(O25=$S$25,"/",IF($F$27&gt;=3,IF(O25=$T$25,"/",IF($F$27&gt;=4,IF(O25=$U$25,"/",IF($F$27&gt;=5,IF(O25=$V$25,"/",IF($F$27&gt;=6,IF(O25=$W$25,"/",IF($F$27&gt;=7,IF(O25=$X$25,"/",IF($F$27&gt;=8,IF(O25=$Y$25,"/",IF($F$27&gt;=9,IF(O25=$Z$25,"/",""),"")),"")),"")),"")),"")),"")),"")),"")),""))</f>
        <v/>
      </c>
      <c r="P27" s="152"/>
      <c r="Q27" s="96"/>
    </row>
    <row r="28" customFormat="false" ht="39.75" hidden="true" customHeight="true" outlineLevel="0" collapsed="false">
      <c r="A28" s="120"/>
      <c r="B28" s="127"/>
      <c r="C28" s="128"/>
      <c r="D28" s="129"/>
      <c r="E28" s="130"/>
      <c r="F28" s="130"/>
      <c r="G28" s="131" t="n">
        <f aca="false">G25</f>
        <v>0</v>
      </c>
      <c r="H28" s="131" t="n">
        <f aca="false">H25</f>
        <v>0</v>
      </c>
      <c r="I28" s="131" t="n">
        <f aca="false">I25</f>
        <v>0</v>
      </c>
      <c r="J28" s="131" t="n">
        <f aca="false">J25</f>
        <v>0</v>
      </c>
      <c r="K28" s="131" t="n">
        <f aca="false">K25</f>
        <v>0</v>
      </c>
      <c r="L28" s="131" t="n">
        <f aca="false">L25</f>
        <v>0</v>
      </c>
      <c r="M28" s="131" t="n">
        <f aca="false">M25</f>
        <v>0</v>
      </c>
      <c r="N28" s="131" t="n">
        <f aca="false">N25</f>
        <v>0</v>
      </c>
      <c r="O28" s="131" t="n">
        <f aca="false">O25</f>
        <v>0</v>
      </c>
      <c r="P28" s="153"/>
      <c r="Q28" s="96"/>
      <c r="R28" s="115" t="n">
        <f aca="false">SMALL($G$28:$O$28,1)</f>
        <v>0</v>
      </c>
      <c r="S28" s="115" t="n">
        <f aca="false">SMALL($G$28:$O$28,2)</f>
        <v>0</v>
      </c>
      <c r="T28" s="115" t="n">
        <f aca="false">SMALL($G$28:$O$28,3)</f>
        <v>0</v>
      </c>
      <c r="U28" s="115" t="n">
        <f aca="false">SMALL($G$28:$O$28,4)</f>
        <v>0</v>
      </c>
      <c r="V28" s="115" t="n">
        <f aca="false">SMALL($G$28:$O$28,5)</f>
        <v>0</v>
      </c>
      <c r="W28" s="115" t="n">
        <f aca="false">SMALL($G$28:$O$28,6)</f>
        <v>0</v>
      </c>
      <c r="X28" s="115" t="n">
        <f aca="false">SMALL($G$28:$O$28,7)</f>
        <v>0</v>
      </c>
      <c r="Y28" s="115" t="n">
        <f aca="false">SMALL($G$28:$O$28,8)</f>
        <v>0</v>
      </c>
      <c r="Z28" s="115" t="n">
        <f aca="false">SMALL($G$28:$O$28,9)</f>
        <v>0</v>
      </c>
    </row>
    <row r="29" customFormat="false" ht="39.75" hidden="false" customHeight="true" outlineLevel="0" collapsed="false">
      <c r="A29" s="120"/>
      <c r="B29" s="139" t="n">
        <f aca="false">M3</f>
        <v>0</v>
      </c>
      <c r="C29" s="140" t="n">
        <f aca="false">B9</f>
        <v>0</v>
      </c>
      <c r="D29" s="141" t="n">
        <f aca="false">C9</f>
        <v>0</v>
      </c>
      <c r="E29" s="142" t="n">
        <f aca="false">+E17</f>
        <v>0</v>
      </c>
      <c r="F29" s="142" t="n">
        <f aca="false">+'Coups rendus'!N23</f>
        <v>0</v>
      </c>
      <c r="G29" s="143" t="str">
        <f aca="false">IF($F$29=0,"",IF($F$29&gt;=1,IF(G28=$R$28,"/",IF($F$29&gt;=2,IF(G28=$S$28,"/",IF($F$29&gt;=3,IF(G28=$T$28,"/",IF($F$29&gt;=4,IF(G28=$U$28,"/",IF($F$29&gt;=5,IF(G28=$V$28,"/",IF($F$29&gt;=6,IF(G28=$W$28,"/",IF($F$29&gt;=7,IF(G28=$X$28,"/",IF($F$29&gt;=8,IF(G28=$Y$28,"/",IF($F$29&gt;=9,IF(G28=$Z$28,"/",""),"")),"")),"")),"")),"")),"")),"")),"")),""))</f>
        <v/>
      </c>
      <c r="H29" s="143" t="str">
        <f aca="false">IF($F$29=0,"",IF($F$29&gt;=1,IF(H28=$R$28,"/",IF($F$29&gt;=2,IF(H28=$S$28,"/",IF($F$29&gt;=3,IF(H28=$T$28,"/",IF($F$29&gt;=4,IF(H28=$U$28,"/",IF($F$29&gt;=5,IF(H28=$V$28,"/",IF($F$29&gt;=6,IF(H28=$W$28,"/",IF($F$29&gt;=7,IF(H28=$X$28,"/",IF($F$29&gt;=8,IF(H28=$Y$28,"/",IF($F$29&gt;=9,IF(H28=$Z$28,"/",""),"")),"")),"")),"")),"")),"")),"")),"")),""))</f>
        <v/>
      </c>
      <c r="I29" s="143" t="str">
        <f aca="false">IF($F$29=0,"",IF($F$29&gt;=1,IF(I28=$R$28,"/",IF($F$29&gt;=2,IF(I28=$S$28,"/",IF($F$29&gt;=3,IF(I28=$T$28,"/",IF($F$29&gt;=4,IF(I28=$U$28,"/",IF($F$29&gt;=5,IF(I28=$V$28,"/",IF($F$29&gt;=6,IF(I28=$W$28,"/",IF($F$29&gt;=7,IF(I28=$X$28,"/",IF($F$29&gt;=8,IF(I28=$Y$28,"/",IF($F$29&gt;=9,IF(I28=$Z$28,"/",""),"")),"")),"")),"")),"")),"")),"")),"")),""))</f>
        <v/>
      </c>
      <c r="J29" s="143" t="str">
        <f aca="false">IF($F$29=0,"",IF($F$29&gt;=1,IF(J28=$R$28,"/",IF($F$29&gt;=2,IF(J28=$S$28,"/",IF($F$29&gt;=3,IF(J28=$T$28,"/",IF($F$29&gt;=4,IF(J28=$U$28,"/",IF($F$29&gt;=5,IF(J28=$V$28,"/",IF($F$29&gt;=6,IF(J28=$W$28,"/",IF($F$29&gt;=7,IF(J28=$X$28,"/",IF($F$29&gt;=8,IF(J28=$Y$28,"/",IF($F$29&gt;=9,IF(J28=$Z$28,"/",""),"")),"")),"")),"")),"")),"")),"")),"")),""))</f>
        <v/>
      </c>
      <c r="K29" s="143" t="str">
        <f aca="false">IF($F$29=0,"",IF($F$29&gt;=1,IF(K28=$R$28,"/",IF($F$29&gt;=2,IF(K28=$S$28,"/",IF($F$29&gt;=3,IF(K28=$T$28,"/",IF($F$29&gt;=4,IF(K28=$U$28,"/",IF($F$29&gt;=5,IF(K28=$V$28,"/",IF($F$29&gt;=6,IF(K28=$W$28,"/",IF($F$29&gt;=7,IF(K28=$X$28,"/",IF($F$29&gt;=8,IF(K28=$Y$28,"/",IF($F$29&gt;=9,IF(K28=$Z$28,"/",""),"")),"")),"")),"")),"")),"")),"")),"")),""))</f>
        <v/>
      </c>
      <c r="L29" s="143" t="str">
        <f aca="false">IF($F$29=0,"",IF($F$29&gt;=1,IF(L28=$R$28,"/",IF($F$29&gt;=2,IF(L28=$S$28,"/",IF($F$29&gt;=3,IF(L28=$T$28,"/",IF($F$29&gt;=4,IF(L28=$U$28,"/",IF($F$29&gt;=5,IF(L28=$V$28,"/",IF($F$29&gt;=6,IF(L28=$W$28,"/",IF($F$29&gt;=7,IF(L28=$X$28,"/",IF($F$29&gt;=8,IF(L28=$Y$28,"/",IF($F$29&gt;=9,IF(L28=$Z$28,"/",""),"")),"")),"")),"")),"")),"")),"")),"")),""))</f>
        <v/>
      </c>
      <c r="M29" s="143" t="str">
        <f aca="false">IF($F$29=0,"",IF($F$29&gt;=1,IF(M28=$R$28,"/",IF($F$29&gt;=2,IF(M28=$S$28,"/",IF($F$29&gt;=3,IF(M28=$T$28,"/",IF($F$29&gt;=4,IF(M28=$U$28,"/",IF($F$29&gt;=5,IF(M28=$V$28,"/",IF($F$29&gt;=6,IF(M28=$W$28,"/",IF($F$29&gt;=7,IF(M28=$X$28,"/",IF($F$29&gt;=8,IF(M28=$Y$28,"/",IF($F$29&gt;=9,IF(M28=$Z$28,"/",""),"")),"")),"")),"")),"")),"")),"")),"")),""))</f>
        <v/>
      </c>
      <c r="N29" s="143" t="str">
        <f aca="false">IF($F$29=0,"",IF($F$29&gt;=1,IF(N28=$R$28,"/",IF($F$29&gt;=2,IF(N28=$S$28,"/",IF($F$29&gt;=3,IF(N28=$T$28,"/",IF($F$29&gt;=4,IF(N28=$U$28,"/",IF($F$29&gt;=5,IF(N28=$V$28,"/",IF($F$29&gt;=6,IF(N28=$W$28,"/",IF($F$29&gt;=7,IF(N28=$X$28,"/",IF($F$29&gt;=8,IF(N28=$Y$28,"/",IF($F$29&gt;=9,IF(N28=$Z$28,"/",""),"")),"")),"")),"")),"")),"")),"")),"")),""))</f>
        <v/>
      </c>
      <c r="O29" s="143" t="str">
        <f aca="false">IF($F$29=0,"",IF($F$29&gt;=1,IF(O28=$R$28,"/",IF($F$29&gt;=2,IF(O28=$S$28,"/",IF($F$29&gt;=3,IF(O28=$T$28,"/",IF($F$29&gt;=4,IF(O28=$U$28,"/",IF($F$29&gt;=5,IF(O28=$V$28,"/",IF($F$29&gt;=6,IF(O28=$W$28,"/",IF($F$29&gt;=7,IF(O28=$X$28,"/",IF($F$29&gt;=8,IF(O28=$Y$28,"/",IF($F$29&gt;=9,IF(O28=$Z$28,"/",""),"")),"")),"")),"")),"")),"")),"")),"")),""))</f>
        <v/>
      </c>
      <c r="P29" s="154"/>
      <c r="Q29" s="96"/>
    </row>
    <row r="30" customFormat="false" ht="39.75" hidden="true" customHeight="true" outlineLevel="0" collapsed="false">
      <c r="A30" s="120"/>
      <c r="B30" s="155"/>
      <c r="C30" s="156"/>
      <c r="D30" s="157"/>
      <c r="E30" s="158"/>
      <c r="F30" s="158"/>
      <c r="G30" s="159" t="n">
        <f aca="false">G25</f>
        <v>0</v>
      </c>
      <c r="H30" s="159" t="n">
        <f aca="false">H25</f>
        <v>0</v>
      </c>
      <c r="I30" s="159" t="n">
        <f aca="false">I25</f>
        <v>0</v>
      </c>
      <c r="J30" s="159" t="n">
        <f aca="false">J25</f>
        <v>0</v>
      </c>
      <c r="K30" s="159" t="n">
        <f aca="false">K25</f>
        <v>0</v>
      </c>
      <c r="L30" s="159" t="n">
        <f aca="false">L25</f>
        <v>0</v>
      </c>
      <c r="M30" s="159" t="n">
        <f aca="false">M25</f>
        <v>0</v>
      </c>
      <c r="N30" s="159" t="n">
        <f aca="false">N25</f>
        <v>0</v>
      </c>
      <c r="O30" s="159" t="n">
        <f aca="false">O25</f>
        <v>0</v>
      </c>
      <c r="P30" s="160"/>
      <c r="Q30" s="96"/>
      <c r="R30" s="115" t="n">
        <f aca="false">SMALL($G$30:$O$30,1)</f>
        <v>0</v>
      </c>
      <c r="S30" s="115" t="n">
        <f aca="false">SMALL($G$30:$O$30,2)</f>
        <v>0</v>
      </c>
      <c r="T30" s="115" t="n">
        <f aca="false">SMALL($G$30:$O$30,3)</f>
        <v>0</v>
      </c>
      <c r="U30" s="115" t="n">
        <f aca="false">SMALL($G$30:$O$30,4)</f>
        <v>0</v>
      </c>
      <c r="V30" s="115" t="n">
        <f aca="false">SMALL($G$30:$O$30,5)</f>
        <v>0</v>
      </c>
      <c r="W30" s="115" t="n">
        <f aca="false">SMALL($G$30:$O$30,6)</f>
        <v>0</v>
      </c>
      <c r="X30" s="115" t="n">
        <f aca="false">SMALL($G$30:$O$30,7)</f>
        <v>0</v>
      </c>
      <c r="Y30" s="115" t="n">
        <f aca="false">SMALL($G$30:$O$30,8)</f>
        <v>0</v>
      </c>
      <c r="Z30" s="115" t="n">
        <f aca="false">SMALL($G$30:$O$30,9)</f>
        <v>0</v>
      </c>
    </row>
    <row r="31" customFormat="false" ht="39.75" hidden="false" customHeight="true" outlineLevel="0" collapsed="false">
      <c r="A31" s="120"/>
      <c r="B31" s="121" t="n">
        <f aca="false">G3</f>
        <v>0</v>
      </c>
      <c r="C31" s="122" t="n">
        <f aca="false">B8</f>
        <v>0</v>
      </c>
      <c r="D31" s="123" t="n">
        <f aca="false">C8</f>
        <v>0</v>
      </c>
      <c r="E31" s="124" t="n">
        <f aca="false">+E15</f>
        <v>0</v>
      </c>
      <c r="F31" s="124" t="n">
        <f aca="false">+'Coups rendus'!H24</f>
        <v>0</v>
      </c>
      <c r="G31" s="125" t="str">
        <f aca="false">IF($F$31=0,"",IF($F$31&gt;=1,IF(G30=$R$30,"/",IF($F$31&gt;=2,IF(G30=$S$30,"/",IF($F$31&gt;=3,IF(G30=$T$30,"/",IF($F$31&gt;=4,IF(G30=$U$30,"/",IF($F$31&gt;=5,IF(G30=$V$30,"/",IF($F$31&gt;=6,IF(G30=$W$30,"/",IF($F$31&gt;=7,IF(G30=$X$30,"/",IF($F$31&gt;=8,IF(G30=$Y$30,"/",IF($F$31&gt;=9,IF(G30=$Z$30,"/",""),"")),"")),"")),"")),"")),"")),"")),"")),""))</f>
        <v/>
      </c>
      <c r="H31" s="125" t="str">
        <f aca="false">IF($F$31=0,"",IF($F$31&gt;=1,IF(H30=$R$30,"/",IF($F$31&gt;=2,IF(H30=$S$30,"/",IF($F$31&gt;=3,IF(H30=$T$30,"/",IF($F$31&gt;=4,IF(H30=$U$30,"/",IF($F$31&gt;=5,IF(H30=$V$30,"/",IF($F$31&gt;=6,IF(H30=$W$30,"/",IF($F$31&gt;=7,IF(H30=$X$30,"/",IF($F$31&gt;=8,IF(H30=$Y$30,"/",IF($F$31&gt;=9,IF(H30=$Z$30,"/",""),"")),"")),"")),"")),"")),"")),"")),"")),""))</f>
        <v/>
      </c>
      <c r="I31" s="125" t="str">
        <f aca="false">IF($F$31=0,"",IF($F$31&gt;=1,IF(I30=$R$30,"/",IF($F$31&gt;=2,IF(I30=$S$30,"/",IF($F$31&gt;=3,IF(I30=$T$30,"/",IF($F$31&gt;=4,IF(I30=$U$30,"/",IF($F$31&gt;=5,IF(I30=$V$30,"/",IF($F$31&gt;=6,IF(I30=$W$30,"/",IF($F$31&gt;=7,IF(I30=$X$30,"/",IF($F$31&gt;=8,IF(I30=$Y$30,"/",IF($F$31&gt;=9,IF(I30=$Z$30,"/",""),"")),"")),"")),"")),"")),"")),"")),"")),""))</f>
        <v/>
      </c>
      <c r="J31" s="125" t="str">
        <f aca="false">IF($F$31=0,"",IF($F$31&gt;=1,IF(J30=$R$30,"/",IF($F$31&gt;=2,IF(J30=$S$30,"/",IF($F$31&gt;=3,IF(J30=$T$30,"/",IF($F$31&gt;=4,IF(J30=$U$30,"/",IF($F$31&gt;=5,IF(J30=$V$30,"/",IF($F$31&gt;=6,IF(J30=$W$30,"/",IF($F$31&gt;=7,IF(J30=$X$30,"/",IF($F$31&gt;=8,IF(J30=$Y$30,"/",IF($F$31&gt;=9,IF(J30=$Z$30,"/",""),"")),"")),"")),"")),"")),"")),"")),"")),""))</f>
        <v/>
      </c>
      <c r="K31" s="125" t="str">
        <f aca="false">IF($F$31=0,"",IF($F$31&gt;=1,IF(K30=$R$30,"/",IF($F$31&gt;=2,IF(K30=$S$30,"/",IF($F$31&gt;=3,IF(K30=$T$30,"/",IF($F$31&gt;=4,IF(K30=$U$30,"/",IF($F$31&gt;=5,IF(K30=$V$30,"/",IF($F$31&gt;=6,IF(K30=$W$30,"/",IF($F$31&gt;=7,IF(K30=$X$30,"/",IF($F$31&gt;=8,IF(K30=$Y$30,"/",IF($F$31&gt;=9,IF(K30=$Z$30,"/",""),"")),"")),"")),"")),"")),"")),"")),"")),""))</f>
        <v/>
      </c>
      <c r="L31" s="125" t="str">
        <f aca="false">IF($F$31=0,"",IF($F$31&gt;=1,IF(L30=$R$30,"/",IF($F$31&gt;=2,IF(L30=$S$30,"/",IF($F$31&gt;=3,IF(L30=$T$30,"/",IF($F$31&gt;=4,IF(L30=$U$30,"/",IF($F$31&gt;=5,IF(L30=$V$30,"/",IF($F$31&gt;=6,IF(L30=$W$30,"/",IF($F$31&gt;=7,IF(L30=$X$30,"/",IF($F$31&gt;=8,IF(L30=$Y$30,"/",IF($F$31&gt;=9,IF(L30=$Z$30,"/",""),"")),"")),"")),"")),"")),"")),"")),"")),""))</f>
        <v/>
      </c>
      <c r="M31" s="125" t="str">
        <f aca="false">IF($F$31=0,"",IF($F$31&gt;=1,IF(M30=$R$30,"/",IF($F$31&gt;=2,IF(M30=$S$30,"/",IF($F$31&gt;=3,IF(M30=$T$30,"/",IF($F$31&gt;=4,IF(M30=$U$30,"/",IF($F$31&gt;=5,IF(M30=$V$30,"/",IF($F$31&gt;=6,IF(M30=$W$30,"/",IF($F$31&gt;=7,IF(M30=$X$30,"/",IF($F$31&gt;=8,IF(M30=$Y$30,"/",IF($F$31&gt;=9,IF(M30=$Z$30,"/",""),"")),"")),"")),"")),"")),"")),"")),"")),""))</f>
        <v/>
      </c>
      <c r="N31" s="125" t="str">
        <f aca="false">IF($F$31=0,"",IF($F$31&gt;=1,IF(N30=$R$30,"/",IF($F$31&gt;=2,IF(N30=$S$30,"/",IF($F$31&gt;=3,IF(N30=$T$30,"/",IF($F$31&gt;=4,IF(N30=$U$30,"/",IF($F$31&gt;=5,IF(N30=$V$30,"/",IF($F$31&gt;=6,IF(N30=$W$30,"/",IF($F$31&gt;=7,IF(N30=$X$30,"/",IF($F$31&gt;=8,IF(N30=$Y$30,"/",IF($F$31&gt;=9,IF(N30=$Z$30,"/",""),"")),"")),"")),"")),"")),"")),"")),"")),""))</f>
        <v/>
      </c>
      <c r="O31" s="125" t="str">
        <f aca="false">IF($F$31=0,"",IF($F$31&gt;=1,IF(O30=$R$30,"/",IF($F$31&gt;=2,IF(O30=$S$30,"/",IF($F$31&gt;=3,IF(O30=$T$30,"/",IF($F$31&gt;=4,IF(O30=$U$30,"/",IF($F$31&gt;=5,IF(O30=$V$30,"/",IF($F$31&gt;=6,IF(O30=$W$30,"/",IF($F$31&gt;=7,IF(O30=$X$30,"/",IF($F$31&gt;=8,IF(O30=$Y$30,"/",IF($F$31&gt;=9,IF(O30=$Z$30,"/",""),"")),"")),"")),"")),"")),"")),"")),"")),""))</f>
        <v/>
      </c>
      <c r="P31" s="152"/>
      <c r="Q31" s="96"/>
    </row>
    <row r="32" customFormat="false" ht="39.75" hidden="true" customHeight="true" outlineLevel="0" collapsed="false">
      <c r="A32" s="120"/>
      <c r="B32" s="127"/>
      <c r="C32" s="128"/>
      <c r="D32" s="129"/>
      <c r="E32" s="130"/>
      <c r="F32" s="130"/>
      <c r="G32" s="131" t="n">
        <f aca="false">G25</f>
        <v>0</v>
      </c>
      <c r="H32" s="131" t="n">
        <f aca="false">H25</f>
        <v>0</v>
      </c>
      <c r="I32" s="131" t="n">
        <f aca="false">I25</f>
        <v>0</v>
      </c>
      <c r="J32" s="131" t="n">
        <f aca="false">J25</f>
        <v>0</v>
      </c>
      <c r="K32" s="131" t="n">
        <f aca="false">K25</f>
        <v>0</v>
      </c>
      <c r="L32" s="131" t="n">
        <f aca="false">L25</f>
        <v>0</v>
      </c>
      <c r="M32" s="131" t="n">
        <f aca="false">M25</f>
        <v>0</v>
      </c>
      <c r="N32" s="131" t="n">
        <f aca="false">N25</f>
        <v>0</v>
      </c>
      <c r="O32" s="131" t="n">
        <f aca="false">O25</f>
        <v>0</v>
      </c>
      <c r="P32" s="153"/>
      <c r="Q32" s="96"/>
      <c r="R32" s="115" t="n">
        <f aca="false">SMALL($G$32:$O$32,1)</f>
        <v>0</v>
      </c>
      <c r="S32" s="115" t="n">
        <f aca="false">SMALL($G$32:$O$32,2)</f>
        <v>0</v>
      </c>
      <c r="T32" s="115" t="n">
        <f aca="false">SMALL($G$32:$O$32,3)</f>
        <v>0</v>
      </c>
      <c r="U32" s="115" t="n">
        <f aca="false">SMALL($G$32:$O$32,4)</f>
        <v>0</v>
      </c>
      <c r="V32" s="115" t="n">
        <f aca="false">SMALL($G$32:$O$32,5)</f>
        <v>0</v>
      </c>
      <c r="W32" s="115" t="n">
        <f aca="false">SMALL($G$32:$O$32,6)</f>
        <v>0</v>
      </c>
      <c r="X32" s="115" t="n">
        <f aca="false">SMALL($G$32:$O$32,7)</f>
        <v>0</v>
      </c>
      <c r="Y32" s="115" t="n">
        <f aca="false">SMALL($G$32:$O$32,8)</f>
        <v>0</v>
      </c>
      <c r="Z32" s="115" t="n">
        <f aca="false">SMALL($G$32:$O$32,9)</f>
        <v>0</v>
      </c>
    </row>
    <row r="33" customFormat="false" ht="39.75" hidden="false" customHeight="true" outlineLevel="0" collapsed="false">
      <c r="A33" s="120"/>
      <c r="B33" s="139" t="n">
        <f aca="false">M3</f>
        <v>0</v>
      </c>
      <c r="C33" s="140" t="n">
        <f aca="false">B10</f>
        <v>0</v>
      </c>
      <c r="D33" s="141" t="n">
        <f aca="false">C10</f>
        <v>0</v>
      </c>
      <c r="E33" s="142" t="n">
        <f aca="false">+E19</f>
        <v>0</v>
      </c>
      <c r="F33" s="142" t="n">
        <f aca="false">+'Coups rendus'!N24</f>
        <v>0</v>
      </c>
      <c r="G33" s="143" t="str">
        <f aca="false">IF($F$33=0,"",IF($F$33&gt;=1,IF(G32=$R$32,"/",IF($F$33&gt;=2,IF(G32=$S$32,"/",IF($F$33&gt;=3,IF(G32=$T$32,"/",IF($F$33&gt;=4,IF(G32=$U$32,"/",IF($F$33&gt;=5,IF(G32=$V$32,"/",IF($F$33&gt;=6,IF(G32=$W$32,"/",IF($F$33&gt;=7,IF(G32=$X$32,"/",IF($F$33&gt;=8,IF(G32=$Y$32,"/",IF($F$33&gt;=9,IF(G32=$Z$32,"/",""),"")),"")),"")),"")),"")),"")),"")),"")),""))</f>
        <v/>
      </c>
      <c r="H33" s="143" t="str">
        <f aca="false">IF($F$33=0,"",IF($F$33&gt;=1,IF(H32=$R$32,"/",IF($F$33&gt;=2,IF(H32=$S$32,"/",IF($F$33&gt;=3,IF(H32=$T$32,"/",IF($F$33&gt;=4,IF(H32=$U$32,"/",IF($F$33&gt;=5,IF(H32=$V$32,"/",IF($F$33&gt;=6,IF(H32=$W$32,"/",IF($F$33&gt;=7,IF(H32=$X$32,"/",IF($F$33&gt;=8,IF(H32=$Y$32,"/",IF($F$33&gt;=9,IF(H32=$Z$32,"/",""),"")),"")),"")),"")),"")),"")),"")),"")),""))</f>
        <v/>
      </c>
      <c r="I33" s="143" t="str">
        <f aca="false">IF($F$33=0,"",IF($F$33&gt;=1,IF(I32=$R$32,"/",IF($F$33&gt;=2,IF(I32=$S$32,"/",IF($F$33&gt;=3,IF(I32=$T$32,"/",IF($F$33&gt;=4,IF(I32=$U$32,"/",IF($F$33&gt;=5,IF(I32=$V$32,"/",IF($F$33&gt;=6,IF(I32=$W$32,"/",IF($F$33&gt;=7,IF(I32=$X$32,"/",IF($F$33&gt;=8,IF(I32=$Y$32,"/",IF($F$33&gt;=9,IF(I32=$Z$32,"/",""),"")),"")),"")),"")),"")),"")),"")),"")),""))</f>
        <v/>
      </c>
      <c r="J33" s="143" t="str">
        <f aca="false">IF($F$33=0,"",IF($F$33&gt;=1,IF(J32=$R$32,"/",IF($F$33&gt;=2,IF(J32=$S$32,"/",IF($F$33&gt;=3,IF(J32=$T$32,"/",IF($F$33&gt;=4,IF(J32=$U$32,"/",IF($F$33&gt;=5,IF(J32=$V$32,"/",IF($F$33&gt;=6,IF(J32=$W$32,"/",IF($F$33&gt;=7,IF(J32=$X$32,"/",IF($F$33&gt;=8,IF(J32=$Y$32,"/",IF($F$33&gt;=9,IF(J32=$Z$32,"/",""),"")),"")),"")),"")),"")),"")),"")),"")),""))</f>
        <v/>
      </c>
      <c r="K33" s="143" t="str">
        <f aca="false">IF($F$33=0,"",IF($F$33&gt;=1,IF(K32=$R$32,"/",IF($F$33&gt;=2,IF(K32=$S$32,"/",IF($F$33&gt;=3,IF(K32=$T$32,"/",IF($F$33&gt;=4,IF(K32=$U$32,"/",IF($F$33&gt;=5,IF(K32=$V$32,"/",IF($F$33&gt;=6,IF(K32=$W$32,"/",IF($F$33&gt;=7,IF(K32=$X$32,"/",IF($F$33&gt;=8,IF(K32=$Y$32,"/",IF($F$33&gt;=9,IF(K32=$Z$32,"/",""),"")),"")),"")),"")),"")),"")),"")),"")),""))</f>
        <v/>
      </c>
      <c r="L33" s="143" t="str">
        <f aca="false">IF($F$33=0,"",IF($F$33&gt;=1,IF(L32=$R$32,"/",IF($F$33&gt;=2,IF(L32=$S$32,"/",IF($F$33&gt;=3,IF(L32=$T$32,"/",IF($F$33&gt;=4,IF(L32=$U$32,"/",IF($F$33&gt;=5,IF(L32=$V$32,"/",IF($F$33&gt;=6,IF(L32=$W$32,"/",IF($F$33&gt;=7,IF(L32=$X$32,"/",IF($F$33&gt;=8,IF(L32=$Y$32,"/",IF($F$33&gt;=9,IF(L32=$Z$32,"/",""),"")),"")),"")),"")),"")),"")),"")),"")),""))</f>
        <v/>
      </c>
      <c r="M33" s="143" t="str">
        <f aca="false">IF($F$33=0,"",IF($F$33&gt;=1,IF(M32=$R$32,"/",IF($F$33&gt;=2,IF(M32=$S$32,"/",IF($F$33&gt;=3,IF(M32=$T$32,"/",IF($F$33&gt;=4,IF(M32=$U$32,"/",IF($F$33&gt;=5,IF(M32=$V$32,"/",IF($F$33&gt;=6,IF(M32=$W$32,"/",IF($F$33&gt;=7,IF(M32=$X$32,"/",IF($F$33&gt;=8,IF(M32=$Y$32,"/",IF($F$33&gt;=9,IF(M32=$Z$32,"/",""),"")),"")),"")),"")),"")),"")),"")),"")),""))</f>
        <v/>
      </c>
      <c r="N33" s="143" t="str">
        <f aca="false">IF($F$33=0,"",IF($F$33&gt;=1,IF(N32=$R$32,"/",IF($F$33&gt;=2,IF(N32=$S$32,"/",IF($F$33&gt;=3,IF(N32=$T$32,"/",IF($F$33&gt;=4,IF(N32=$U$32,"/",IF($F$33&gt;=5,IF(N32=$V$32,"/",IF($F$33&gt;=6,IF(N32=$W$32,"/",IF($F$33&gt;=7,IF(N32=$X$32,"/",IF($F$33&gt;=8,IF(N32=$Y$32,"/",IF($F$33&gt;=9,IF(N32=$Z$32,"/",""),"")),"")),"")),"")),"")),"")),"")),"")),""))</f>
        <v/>
      </c>
      <c r="O33" s="143" t="str">
        <f aca="false">IF($F$33=0,"",IF($F$33&gt;=1,IF(O32=$R$32,"/",IF($F$33&gt;=2,IF(O32=$S$32,"/",IF($F$33&gt;=3,IF(O32=$T$32,"/",IF($F$33&gt;=4,IF(O32=$U$32,"/",IF($F$33&gt;=5,IF(O32=$V$32,"/",IF($F$33&gt;=6,IF(O32=$W$32,"/",IF($F$33&gt;=7,IF(O32=$X$32,"/",IF($F$33&gt;=8,IF(O32=$Y$32,"/",IF($F$33&gt;=9,IF(O32=$Z$32,"/",""),"")),"")),"")),"")),"")),"")),"")),"")),""))</f>
        <v/>
      </c>
      <c r="P33" s="154"/>
      <c r="Q33" s="96"/>
    </row>
    <row r="34" customFormat="false" ht="13.5" hidden="false" customHeight="true" outlineLevel="0" collapsed="false">
      <c r="A34" s="116"/>
      <c r="D34" s="161"/>
      <c r="Q34" s="96"/>
    </row>
    <row r="35" customFormat="false" ht="17.25" hidden="false" customHeight="true" outlineLevel="0" collapsed="false">
      <c r="A35" s="116"/>
      <c r="B35" s="96"/>
      <c r="C35" s="162" t="str">
        <f aca="false">Donnees!C29</f>
        <v>On place la balle sur le fairway.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16"/>
      <c r="Q35" s="96"/>
    </row>
    <row r="36" customFormat="false" ht="17.25" hidden="false" customHeight="true" outlineLevel="0" collapsed="false">
      <c r="A36" s="116"/>
      <c r="B36" s="96"/>
      <c r="C36" s="163" t="n">
        <f aca="false">Donnees!C30</f>
        <v>0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  <c r="Q36" s="96"/>
    </row>
    <row r="37" customFormat="false" ht="17.25" hidden="false" customHeight="true" outlineLevel="0" collapsed="false">
      <c r="A37" s="116"/>
      <c r="B37" s="96"/>
      <c r="C37" s="163" t="n">
        <f aca="false">Donnees!C31</f>
        <v>0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4"/>
      <c r="Q37" s="96"/>
    </row>
    <row r="38" customFormat="false" ht="17.25" hidden="false" customHeight="true" outlineLevel="0" collapsed="false">
      <c r="A38" s="116"/>
      <c r="B38" s="96"/>
      <c r="C38" s="165" t="str">
        <f aca="false">Donnees!C32</f>
        <v> 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4"/>
      <c r="Q38" s="96"/>
    </row>
    <row r="39" customFormat="false" ht="13.5" hidden="false" customHeight="true" outlineLevel="0" collapsed="false">
      <c r="A39" s="148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66"/>
    </row>
  </sheetData>
  <sheetProtection sheet="true" objects="true" scenarios="true"/>
  <mergeCells count="17">
    <mergeCell ref="A1:Q1"/>
    <mergeCell ref="B3:F3"/>
    <mergeCell ref="G3:J3"/>
    <mergeCell ref="K3:L3"/>
    <mergeCell ref="M3:P3"/>
    <mergeCell ref="F5:I5"/>
    <mergeCell ref="J5:O5"/>
    <mergeCell ref="A6:A11"/>
    <mergeCell ref="C12:E12"/>
    <mergeCell ref="F12:O12"/>
    <mergeCell ref="A13:A19"/>
    <mergeCell ref="F26:O26"/>
    <mergeCell ref="A27:A33"/>
    <mergeCell ref="C35:O35"/>
    <mergeCell ref="C36:O36"/>
    <mergeCell ref="C37:O37"/>
    <mergeCell ref="C38:O3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D9" activeCellId="0" sqref="D9"/>
    </sheetView>
  </sheetViews>
  <sheetFormatPr defaultColWidth="11.47265625" defaultRowHeight="14.05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22.64"/>
    <col collapsed="false" customWidth="true" hidden="false" outlineLevel="0" max="3" min="3" style="1" width="24.82"/>
    <col collapsed="false" customWidth="true" hidden="false" outlineLevel="0" max="4" min="4" style="1" width="22.8"/>
    <col collapsed="false" customWidth="true" hidden="false" outlineLevel="0" max="5" min="5" style="1" width="3.64"/>
    <col collapsed="false" customWidth="true" hidden="false" outlineLevel="0" max="15" min="6" style="1" width="9.73"/>
    <col collapsed="false" customWidth="true" hidden="false" outlineLevel="0" max="16" min="16" style="1" width="12.56"/>
    <col collapsed="false" customWidth="true" hidden="false" outlineLevel="0" max="17" min="17" style="1" width="3.97"/>
    <col collapsed="false" customWidth="false" hidden="true" outlineLevel="0" max="26" min="18" style="1" width="11.47"/>
    <col collapsed="false" customWidth="false" hidden="false" outlineLevel="0" max="257" min="27" style="3" width="11.47"/>
  </cols>
  <sheetData>
    <row r="1" customFormat="false" ht="36" hidden="false" customHeight="true" outlineLevel="0" collapsed="false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customFormat="false" ht="13.5" hidden="false" customHeight="true" outlineLevel="0" collapsed="false">
      <c r="A2" s="83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84"/>
    </row>
    <row r="3" s="89" customFormat="true" ht="29.25" hidden="false" customHeight="true" outlineLevel="0" collapsed="false">
      <c r="A3" s="85"/>
      <c r="B3" s="86" t="n">
        <f aca="false">Donnees!M12</f>
        <v>0</v>
      </c>
      <c r="C3" s="86"/>
      <c r="D3" s="86"/>
      <c r="E3" s="86"/>
      <c r="F3" s="86"/>
      <c r="G3" s="87" t="n">
        <f aca="false">Donnees!C14</f>
        <v>0</v>
      </c>
      <c r="H3" s="87"/>
      <c r="I3" s="87"/>
      <c r="J3" s="87"/>
      <c r="K3" s="88" t="s">
        <v>39</v>
      </c>
      <c r="L3" s="88"/>
      <c r="M3" s="87" t="n">
        <f aca="false">Donnees!L14</f>
        <v>0</v>
      </c>
      <c r="N3" s="87"/>
      <c r="O3" s="87"/>
      <c r="P3" s="87"/>
      <c r="Q3" s="84"/>
      <c r="R3" s="1"/>
      <c r="S3" s="1"/>
      <c r="T3" s="1"/>
      <c r="U3" s="1"/>
      <c r="V3" s="1"/>
      <c r="W3" s="1"/>
      <c r="X3" s="1"/>
      <c r="Y3" s="1"/>
      <c r="Z3" s="1"/>
    </row>
    <row r="4" customFormat="false" ht="18.75" hidden="false" customHeight="true" outlineLevel="0" collapsed="false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2"/>
    </row>
    <row r="5" customFormat="false" ht="39.75" hidden="false" customHeight="true" outlineLevel="0" collapsed="false">
      <c r="A5" s="93" t="n">
        <v>5</v>
      </c>
      <c r="B5" s="40"/>
      <c r="C5" s="40"/>
      <c r="D5" s="40"/>
      <c r="E5" s="40"/>
      <c r="F5" s="94" t="s">
        <v>40</v>
      </c>
      <c r="G5" s="94"/>
      <c r="H5" s="94"/>
      <c r="I5" s="94"/>
      <c r="J5" s="95" t="n">
        <f aca="false">Donnees!J2</f>
        <v>0</v>
      </c>
      <c r="K5" s="95"/>
      <c r="L5" s="95"/>
      <c r="M5" s="95"/>
      <c r="N5" s="95"/>
      <c r="O5" s="95"/>
      <c r="P5" s="40"/>
      <c r="Q5" s="96"/>
    </row>
    <row r="6" customFormat="false" ht="16.5" hidden="false" customHeight="true" outlineLevel="0" collapsed="false">
      <c r="A6" s="97" t="s">
        <v>41</v>
      </c>
      <c r="I6" s="98"/>
      <c r="J6" s="40"/>
      <c r="K6" s="40"/>
      <c r="L6" s="40"/>
      <c r="M6" s="40"/>
      <c r="Q6" s="96"/>
    </row>
    <row r="7" customFormat="false" ht="24.75" hidden="false" customHeight="true" outlineLevel="0" collapsed="false">
      <c r="A7" s="97"/>
      <c r="B7" s="99" t="n">
        <f aca="true">INDIRECT(ADDRESS($A$5*2+15,3,1,,"Donnees"))</f>
        <v>0</v>
      </c>
      <c r="C7" s="99" t="n">
        <f aca="true">INDIRECT(ADDRESS($A$5*2+15,6,1,,"Donnees"))</f>
        <v>0</v>
      </c>
      <c r="D7" s="100" t="n">
        <f aca="true">INDIRECT(ADDRESS($A$5*2+15,9,1,,"Donnees"))</f>
        <v>0</v>
      </c>
      <c r="E7" s="101" t="n">
        <f aca="true">INDIRECT(ADDRESS($A$5*2+15,10,1,,"Donnees"))</f>
        <v>0</v>
      </c>
      <c r="F7" s="102" t="s">
        <v>4</v>
      </c>
      <c r="G7" s="103" t="n">
        <f aca="false">Donnees!B59</f>
        <v>0</v>
      </c>
      <c r="H7" s="103" t="n">
        <f aca="false">Donnees!C59</f>
        <v>1</v>
      </c>
      <c r="I7" s="103" t="n">
        <f aca="false">Donnees!D59</f>
        <v>2</v>
      </c>
      <c r="J7" s="103" t="n">
        <f aca="false">Donnees!E59</f>
        <v>3</v>
      </c>
      <c r="K7" s="103" t="n">
        <f aca="false">Donnees!F59</f>
        <v>4</v>
      </c>
      <c r="L7" s="103" t="n">
        <f aca="false">Donnees!G59</f>
        <v>5</v>
      </c>
      <c r="M7" s="103" t="n">
        <f aca="false">Donnees!H59</f>
        <v>6</v>
      </c>
      <c r="N7" s="103" t="n">
        <f aca="false">Donnees!I59</f>
        <v>7</v>
      </c>
      <c r="O7" s="103" t="n">
        <f aca="false">Donnees!J59</f>
        <v>8</v>
      </c>
      <c r="Q7" s="96"/>
    </row>
    <row r="8" customFormat="false" ht="24.75" hidden="false" customHeight="true" outlineLevel="0" collapsed="false">
      <c r="A8" s="97"/>
      <c r="B8" s="104" t="n">
        <f aca="true">INDIRECT(ADDRESS($A$5*2+16,3,1,,"Donnees"))</f>
        <v>0</v>
      </c>
      <c r="C8" s="104" t="n">
        <f aca="true">INDIRECT(ADDRESS($A$5*2+16,6,1,,"Donnees"))</f>
        <v>0</v>
      </c>
      <c r="D8" s="105" t="n">
        <f aca="true">INDIRECT(ADDRESS($A$5*2+16,9,1,,"Donnees"))</f>
        <v>0</v>
      </c>
      <c r="E8" s="106" t="n">
        <f aca="true">INDIRECT(ADDRESS($A$5*2+16,10,1,,"Donnees"))</f>
        <v>0</v>
      </c>
      <c r="F8" s="107" t="s">
        <v>5</v>
      </c>
      <c r="G8" s="108" t="e">
        <f aca="false">Donnees!B60</f>
        <v>#N/A</v>
      </c>
      <c r="H8" s="108" t="n">
        <f aca="false">Donnees!C60</f>
        <v>0</v>
      </c>
      <c r="I8" s="108" t="n">
        <f aca="false">Donnees!D60</f>
        <v>0</v>
      </c>
      <c r="J8" s="108" t="n">
        <f aca="false">Donnees!E60</f>
        <v>0</v>
      </c>
      <c r="K8" s="108" t="n">
        <f aca="false">Donnees!F60</f>
        <v>0</v>
      </c>
      <c r="L8" s="108" t="n">
        <f aca="false">Donnees!G60</f>
        <v>0</v>
      </c>
      <c r="M8" s="108" t="n">
        <f aca="false">Donnees!H60</f>
        <v>0</v>
      </c>
      <c r="N8" s="108" t="n">
        <f aca="false">Donnees!I60</f>
        <v>0</v>
      </c>
      <c r="O8" s="108" t="n">
        <f aca="false">Donnees!J60</f>
        <v>0</v>
      </c>
      <c r="Q8" s="96"/>
    </row>
    <row r="9" customFormat="false" ht="24.75" hidden="false" customHeight="true" outlineLevel="0" collapsed="false">
      <c r="A9" s="97"/>
      <c r="B9" s="109" t="n">
        <f aca="true">INDIRECT(ADDRESS($A$5*2+15,12,1,,"Donnees"))</f>
        <v>0</v>
      </c>
      <c r="C9" s="109" t="n">
        <f aca="true">INDIRECT(ADDRESS($A$5*2+15,15,1,,"Donnees"))</f>
        <v>0</v>
      </c>
      <c r="D9" s="110" t="n">
        <f aca="true">INDIRECT(ADDRESS($A$5*2+15,18,1,,"Donnees"))</f>
        <v>0</v>
      </c>
      <c r="E9" s="101" t="n">
        <f aca="true">INDIRECT(ADDRESS($A$5*2+15,19,1,,"Donnees"))</f>
        <v>0</v>
      </c>
      <c r="F9" s="111" t="s">
        <v>6</v>
      </c>
      <c r="G9" s="111" t="e">
        <f aca="false">Donnees!B61</f>
        <v>#N/A</v>
      </c>
      <c r="H9" s="111" t="n">
        <f aca="false">Donnees!C61</f>
        <v>0</v>
      </c>
      <c r="I9" s="111" t="n">
        <f aca="false">Donnees!D61</f>
        <v>0</v>
      </c>
      <c r="J9" s="111" t="n">
        <f aca="false">Donnees!E61</f>
        <v>0</v>
      </c>
      <c r="K9" s="111" t="n">
        <f aca="false">Donnees!F61</f>
        <v>0</v>
      </c>
      <c r="L9" s="111" t="n">
        <f aca="false">Donnees!G61</f>
        <v>0</v>
      </c>
      <c r="M9" s="111" t="n">
        <f aca="false">Donnees!H61</f>
        <v>0</v>
      </c>
      <c r="N9" s="111" t="n">
        <f aca="false">Donnees!I61</f>
        <v>0</v>
      </c>
      <c r="O9" s="111" t="n">
        <f aca="false">Donnees!J55</f>
        <v>0</v>
      </c>
      <c r="Q9" s="96"/>
    </row>
    <row r="10" customFormat="false" ht="24.75" hidden="false" customHeight="true" outlineLevel="0" collapsed="false">
      <c r="A10" s="97"/>
      <c r="B10" s="99" t="n">
        <f aca="true">INDIRECT(ADDRESS($A$5*2+16,12,1,,"Donnees"))</f>
        <v>0</v>
      </c>
      <c r="C10" s="99" t="n">
        <f aca="true">INDIRECT(ADDRESS($A$5*2+16,15,1,,"Donnees"))</f>
        <v>0</v>
      </c>
      <c r="D10" s="100" t="n">
        <f aca="true">INDIRECT(ADDRESS($A$5*2+16,18,1,,"Donnees"))</f>
        <v>0</v>
      </c>
      <c r="E10" s="101" t="n">
        <f aca="true">INDIRECT(ADDRESS($A$5*2+16,19,1,,"Donnees"))</f>
        <v>0</v>
      </c>
      <c r="F10" s="112" t="s">
        <v>7</v>
      </c>
      <c r="G10" s="112" t="e">
        <f aca="false">Donnees!B62</f>
        <v>#N/A</v>
      </c>
      <c r="H10" s="112" t="n">
        <f aca="false">Donnees!C62</f>
        <v>0</v>
      </c>
      <c r="I10" s="112" t="n">
        <f aca="false">Donnees!D62</f>
        <v>0</v>
      </c>
      <c r="J10" s="112" t="n">
        <f aca="false">Donnees!E62</f>
        <v>0</v>
      </c>
      <c r="K10" s="112" t="n">
        <f aca="false">Donnees!F62</f>
        <v>0</v>
      </c>
      <c r="L10" s="112" t="n">
        <f aca="false">Donnees!G62</f>
        <v>0</v>
      </c>
      <c r="M10" s="112" t="n">
        <f aca="false">Donnees!H62</f>
        <v>0</v>
      </c>
      <c r="N10" s="112" t="n">
        <f aca="false">Donnees!I62</f>
        <v>0</v>
      </c>
      <c r="O10" s="112" t="n">
        <f aca="false">Donnees!J62</f>
        <v>0</v>
      </c>
      <c r="Q10" s="96"/>
    </row>
    <row r="11" customFormat="false" ht="24.75" hidden="false" customHeight="true" outlineLevel="0" collapsed="false">
      <c r="A11" s="97"/>
      <c r="F11" s="113" t="s">
        <v>8</v>
      </c>
      <c r="G11" s="114" t="e">
        <f aca="false">Donnees!B63</f>
        <v>#N/A</v>
      </c>
      <c r="H11" s="114" t="n">
        <f aca="false">Donnees!C63</f>
        <v>0</v>
      </c>
      <c r="I11" s="114" t="n">
        <f aca="false">Donnees!D63</f>
        <v>0</v>
      </c>
      <c r="J11" s="114" t="n">
        <f aca="false">Donnees!E63</f>
        <v>0</v>
      </c>
      <c r="K11" s="114" t="n">
        <f aca="false">Donnees!F63</f>
        <v>0</v>
      </c>
      <c r="L11" s="114" t="n">
        <f aca="false">Donnees!G63</f>
        <v>0</v>
      </c>
      <c r="M11" s="114" t="n">
        <f aca="false">Donnees!H63</f>
        <v>0</v>
      </c>
      <c r="N11" s="114" t="n">
        <f aca="false">Donnees!I63</f>
        <v>0</v>
      </c>
      <c r="O11" s="114" t="n">
        <f aca="false">Donnees!J63</f>
        <v>0</v>
      </c>
      <c r="Q11" s="96"/>
      <c r="R11" s="115" t="e">
        <f aca="false">SMALL($G$11:$O$11,1)</f>
        <v>#N/A</v>
      </c>
      <c r="S11" s="115" t="e">
        <f aca="false">SMALL($G$11:$O$11,2)</f>
        <v>#N/A</v>
      </c>
      <c r="T11" s="115" t="e">
        <f aca="false">SMALL($G$11:$O$11,3)</f>
        <v>#N/A</v>
      </c>
      <c r="U11" s="115" t="e">
        <f aca="false">SMALL($G$11:$O$11,4)</f>
        <v>#N/A</v>
      </c>
      <c r="V11" s="115" t="e">
        <f aca="false">SMALL($G$11:$O$11,5)</f>
        <v>#N/A</v>
      </c>
      <c r="W11" s="115" t="e">
        <f aca="false">SMALL($G$11:$O$11,6)</f>
        <v>#N/A</v>
      </c>
      <c r="X11" s="115" t="e">
        <f aca="false">SMALL($G$11:$O$11,7)</f>
        <v>#N/A</v>
      </c>
      <c r="Y11" s="115" t="e">
        <f aca="false">SMALL($G$11:$O$11,8)</f>
        <v>#N/A</v>
      </c>
      <c r="Z11" s="115" t="e">
        <f aca="false">SMALL($G$11:$O$11,9)</f>
        <v>#N/A</v>
      </c>
    </row>
    <row r="12" customFormat="false" ht="24.75" hidden="false" customHeight="true" outlineLevel="0" collapsed="false">
      <c r="A12" s="116"/>
      <c r="B12" s="96"/>
      <c r="C12" s="117" t="s">
        <v>42</v>
      </c>
      <c r="D12" s="117"/>
      <c r="E12" s="117"/>
      <c r="F12" s="118" t="s">
        <v>43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9" t="s">
        <v>44</v>
      </c>
      <c r="Q12" s="96"/>
      <c r="R12" s="115"/>
      <c r="S12" s="115"/>
      <c r="T12" s="115"/>
      <c r="U12" s="115"/>
      <c r="V12" s="115"/>
      <c r="W12" s="115"/>
      <c r="X12" s="115"/>
      <c r="Y12" s="115"/>
      <c r="Z12" s="115"/>
    </row>
    <row r="13" customFormat="false" ht="39.75" hidden="false" customHeight="true" outlineLevel="0" collapsed="false">
      <c r="A13" s="120" t="s">
        <v>45</v>
      </c>
      <c r="B13" s="121" t="n">
        <f aca="false">G3</f>
        <v>0</v>
      </c>
      <c r="C13" s="122" t="n">
        <f aca="false">B7</f>
        <v>0</v>
      </c>
      <c r="D13" s="123" t="n">
        <f aca="false">C7</f>
        <v>0</v>
      </c>
      <c r="E13" s="124" t="n">
        <f aca="false">+E7</f>
        <v>0</v>
      </c>
      <c r="F13" s="124" t="n">
        <f aca="false">+'Coups rendus'!H13</f>
        <v>0</v>
      </c>
      <c r="G13" s="125" t="str">
        <f aca="false">IF($F$13=0,"",IF($F$13&gt;=1,IF(G11=$R$11,"/",IF($F$13&gt;=2,IF(G11=$S$11,"/",IF($F$13&gt;=3,IF(G11=$T$11,"/",IF($F$13&gt;=4,IF(G11=$U$11,"/",IF($F$13&gt;=5,IF(G11=$V$11,"/",IF($F$13&gt;=6,IF(G11=$W$11,"/",IF($F$13&gt;=7,IF(G11=$X$11,"/",IF($F$13&gt;=8,IF(G11=$Y$11,"/",IF($F$13&gt;=9,IF(G11=$Z$11,"/",""),"")),"")),"")),"")),"")),"")),"")),"")),""))</f>
        <v/>
      </c>
      <c r="H13" s="125" t="str">
        <f aca="false">IF($F$13=0,"",IF($F$13&gt;=1,IF(H11=$R$11,"/",IF($F$13&gt;=2,IF(H11=$S$11,"/",IF($F$13&gt;=3,IF(H11=$T$11,"/",IF($F$13&gt;=4,IF(H11=$U$11,"/",IF($F$13&gt;=5,IF(H11=$V$11,"/",IF($F$13&gt;=6,IF(H11=$W$11,"/",IF($F$13&gt;=7,IF(H11=$X$11,"/",IF($F$13&gt;=8,IF(H11=$Y$11,"/",IF($F$13&gt;=9,IF(H11=$Z$11,"/",""),"")),"")),"")),"")),"")),"")),"")),"")),""))</f>
        <v/>
      </c>
      <c r="I13" s="125" t="str">
        <f aca="false">IF($F$13=0,"",IF($F$13&gt;=1,IF(I11=$R$11,"/",IF($F$13&gt;=2,IF(I11=$S$11,"/",IF($F$13&gt;=3,IF(I11=$T$11,"/",IF($F$13&gt;=4,IF(I11=$U$11,"/",IF($F$13&gt;=5,IF(I11=$V$11,"/",IF($F$13&gt;=6,IF(I11=$W$11,"/",IF($F$13&gt;=7,IF(I11=$X$11,"/",IF($F$13&gt;=8,IF(I11=$Y$11,"/",IF($F$13&gt;=9,IF(I11=$Z$11,"/",""),"")),"")),"")),"")),"")),"")),"")),"")),""))</f>
        <v/>
      </c>
      <c r="J13" s="125" t="str">
        <f aca="false">IF($F$13=0,"",IF($F$13&gt;=1,IF(J11=$R$11,"/",IF($F$13&gt;=2,IF(J11=$S$11,"/",IF($F$13&gt;=3,IF(J11=$T$11,"/",IF($F$13&gt;=4,IF(J11=$U$11,"/",IF($F$13&gt;=5,IF(J11=$V$11,"/",IF($F$13&gt;=6,IF(J11=$W$11,"/",IF($F$13&gt;=7,IF(J11=$X$11,"/",IF($F$13&gt;=8,IF(J11=$Y$11,"/",IF($F$13&gt;=9,IF(J11=$Z$11,"/",""),"")),"")),"")),"")),"")),"")),"")),"")),""))</f>
        <v/>
      </c>
      <c r="K13" s="125" t="str">
        <f aca="false">IF($F$13=0,"",IF($F$13&gt;=1,IF(K11=$R$11,"/",IF($F$13&gt;=2,IF(K11=$S$11,"/",IF($F$13&gt;=3,IF(K11=$T$11,"/",IF($F$13&gt;=4,IF(K11=$U$11,"/",IF($F$13&gt;=5,IF(K11=$V$11,"/",IF($F$13&gt;=6,IF(K11=$W$11,"/",IF($F$13&gt;=7,IF(K11=$X$11,"/",IF($F$13&gt;=8,IF(K11=$Y$11,"/",IF($F$13&gt;=9,IF(K11=$Z$11,"/",""),"")),"")),"")),"")),"")),"")),"")),"")),""))</f>
        <v/>
      </c>
      <c r="L13" s="125" t="str">
        <f aca="false">IF($F$13=0,"",IF($F$13&gt;=1,IF(L11=$R$11,"/",IF($F$13&gt;=2,IF(L11=$S$11,"/",IF($F$13&gt;=3,IF(L11=$T$11,"/",IF($F$13&gt;=4,IF(L11=$U$11,"/",IF($F$13&gt;=5,IF(L11=$V$11,"/",IF($F$13&gt;=6,IF(L11=$W$11,"/",IF($F$13&gt;=7,IF(L11=$X$11,"/",IF($F$13&gt;=8,IF(L11=$Y$11,"/",IF($F$13&gt;=9,IF(L11=$Z$11,"/",""),"")),"")),"")),"")),"")),"")),"")),"")),""))</f>
        <v/>
      </c>
      <c r="M13" s="125" t="str">
        <f aca="false">IF($F$13=0,"",IF($F$13&gt;=1,IF(M11=$R$11,"/",IF($F$13&gt;=2,IF(M11=$S$11,"/",IF($F$13&gt;=3,IF(M11=$T$11,"/",IF($F$13&gt;=4,IF(M11=$U$11,"/",IF($F$13&gt;=5,IF(M11=$V$11,"/",IF($F$13&gt;=6,IF(M11=$W$11,"/",IF($F$13&gt;=7,IF(M11=$X$11,"/",IF($F$13&gt;=8,IF(M11=$Y$11,"/",IF($F$13&gt;=9,IF(M11=$Z$11,"/",""),"")),"")),"")),"")),"")),"")),"")),"")),""))</f>
        <v/>
      </c>
      <c r="N13" s="125" t="str">
        <f aca="false">IF($F$13=0,"",IF($F$13&gt;=1,IF(N11=$R$11,"/",IF($F$13&gt;=2,IF(N11=$S$11,"/",IF($F$13&gt;=3,IF(N11=$T$11,"/",IF($F$13&gt;=4,IF(N11=$U$11,"/",IF($F$13&gt;=5,IF(N11=$V$11,"/",IF($F$13&gt;=6,IF(N11=$W$11,"/",IF($F$13&gt;=7,IF(N11=$X$11,"/",IF($F$13&gt;=8,IF(N11=$Y$11,"/",IF($F$13&gt;=9,IF(N11=$Z$11,"/",""),"")),"")),"")),"")),"")),"")),"")),"")),""))</f>
        <v/>
      </c>
      <c r="O13" s="125" t="str">
        <f aca="false">IF($F$13=0,"",IF($F$13&gt;=1,IF(O11=$R$11,"/",IF($F$13&gt;=2,IF(O11=$S$11,"/",IF($F$13&gt;=3,IF(O11=$T$11,"/",IF($F$13&gt;=4,IF(O11=$U$11,"/",IF($F$13&gt;=5,IF(O11=$V$11,"/",IF($F$13&gt;=6,IF(O11=$W$11,"/",IF($F$13&gt;=7,IF(O11=$X$11,"/",IF($F$13&gt;=8,IF(O11=$Y$11,"/",IF($F$13&gt;=9,IF(O11=$Z$11,"/",""),"")),"")),"")),"")),"")),"")),"")),"")),""))</f>
        <v/>
      </c>
      <c r="P13" s="126"/>
      <c r="Q13" s="96"/>
    </row>
    <row r="14" customFormat="false" ht="39.75" hidden="true" customHeight="true" outlineLevel="0" collapsed="false">
      <c r="A14" s="120"/>
      <c r="B14" s="127"/>
      <c r="C14" s="128"/>
      <c r="D14" s="129"/>
      <c r="E14" s="130"/>
      <c r="F14" s="130"/>
      <c r="G14" s="131" t="e">
        <f aca="false">G11</f>
        <v>#N/A</v>
      </c>
      <c r="H14" s="131" t="n">
        <f aca="false">H11</f>
        <v>0</v>
      </c>
      <c r="I14" s="131" t="n">
        <f aca="false">I11</f>
        <v>0</v>
      </c>
      <c r="J14" s="131" t="n">
        <f aca="false">J11</f>
        <v>0</v>
      </c>
      <c r="K14" s="131" t="n">
        <f aca="false">K11</f>
        <v>0</v>
      </c>
      <c r="L14" s="131" t="n">
        <f aca="false">L11</f>
        <v>0</v>
      </c>
      <c r="M14" s="131" t="n">
        <f aca="false">M11</f>
        <v>0</v>
      </c>
      <c r="N14" s="131" t="n">
        <f aca="false">N11</f>
        <v>0</v>
      </c>
      <c r="O14" s="131" t="n">
        <f aca="false">O11</f>
        <v>0</v>
      </c>
      <c r="P14" s="132"/>
      <c r="Q14" s="96"/>
      <c r="R14" s="115" t="e">
        <f aca="false">SMALL($G$14:$O$14,1)</f>
        <v>#N/A</v>
      </c>
      <c r="S14" s="115" t="e">
        <f aca="false">SMALL($G$14:$O$14,2)</f>
        <v>#N/A</v>
      </c>
      <c r="T14" s="115" t="e">
        <f aca="false">SMALL($G$14:$O$14,3)</f>
        <v>#N/A</v>
      </c>
      <c r="U14" s="115" t="e">
        <f aca="false">SMALL($G$14:$O$14,4)</f>
        <v>#N/A</v>
      </c>
      <c r="V14" s="115" t="e">
        <f aca="false">SMALL($G$14:$O$14,5)</f>
        <v>#N/A</v>
      </c>
      <c r="W14" s="115" t="e">
        <f aca="false">SMALL($G$14:$O$14,6)</f>
        <v>#N/A</v>
      </c>
      <c r="X14" s="115" t="e">
        <f aca="false">SMALL($G$14:$O$14,7)</f>
        <v>#N/A</v>
      </c>
      <c r="Y14" s="115" t="e">
        <f aca="false">SMALL($G$14:$O$14,8)</f>
        <v>#N/A</v>
      </c>
      <c r="Z14" s="115" t="e">
        <f aca="false">SMALL($G$14:$O$14,9)</f>
        <v>#N/A</v>
      </c>
    </row>
    <row r="15" customFormat="false" ht="39.75" hidden="false" customHeight="true" outlineLevel="0" collapsed="false">
      <c r="A15" s="120"/>
      <c r="B15" s="127" t="n">
        <f aca="false">G3</f>
        <v>0</v>
      </c>
      <c r="C15" s="128" t="n">
        <f aca="false">B8</f>
        <v>0</v>
      </c>
      <c r="D15" s="133" t="n">
        <f aca="false">C8</f>
        <v>0</v>
      </c>
      <c r="E15" s="134" t="n">
        <f aca="false">+E8</f>
        <v>0</v>
      </c>
      <c r="F15" s="134" t="n">
        <f aca="false">'Coups rendus'!H14</f>
        <v>0</v>
      </c>
      <c r="G15" s="131" t="str">
        <f aca="false">IF($F$15=0,"",IF($F$15&gt;=1,IF(G14=$R$14,"/",IF($F$15&gt;=2,IF(G14=$S$14,"/",IF($F$15&gt;=3,IF(G14=$T$14,"/",IF($F$15&gt;=4,IF(G14=$U$14,"/",IF($F$15&gt;=5,IF(G14=$V$14,"/",IF($F$15&gt;=6,IF(G14=$W$14,"/",IF($F$15&gt;=7,IF(G14=$X$14,"/",IF($F$15&gt;=8,IF(G14=$Y$14,"/",IF($F$15&gt;=9,IF(G14=$Z$14,"/",""),"")),"")),"")),"")),"")),"")),"")),"")),""))</f>
        <v/>
      </c>
      <c r="H15" s="131" t="str">
        <f aca="false">IF($F$15=0,"",IF($F$15&gt;=1,IF(H14=$R$14,"/",IF($F$15&gt;=2,IF(H14=$S$14,"/",IF($F$15&gt;=3,IF(H14=$T$14,"/",IF($F$15&gt;=4,IF(H14=$U$14,"/",IF($F$15&gt;=5,IF(H14=$V$14,"/",IF($F$15&gt;=6,IF(H14=$W$14,"/",IF($F$15&gt;=7,IF(H14=$X$14,"/",IF($F$15&gt;=8,IF(H14=$Y$14,"/",IF($F$15&gt;=9,IF(H14=$Z$14,"/",""),"")),"")),"")),"")),"")),"")),"")),"")),""))</f>
        <v/>
      </c>
      <c r="I15" s="131" t="str">
        <f aca="false">IF($F$15=0,"",IF($F$15&gt;=1,IF(I14=$R$14,"/",IF($F$15&gt;=2,IF(I14=$S$14,"/",IF($F$15&gt;=3,IF(I14=$T$14,"/",IF($F$15&gt;=4,IF(I14=$U$14,"/",IF($F$15&gt;=5,IF(I14=$V$14,"/",IF($F$15&gt;=6,IF(I14=$W$14,"/",IF($F$15&gt;=7,IF(I14=$X$14,"/",IF($F$15&gt;=8,IF(I14=$Y$14,"/",IF($F$15&gt;=9,IF(I14=$Z$14,"/",""),"")),"")),"")),"")),"")),"")),"")),"")),""))</f>
        <v/>
      </c>
      <c r="J15" s="131" t="str">
        <f aca="false">IF($F$15=0,"",IF($F$15&gt;=1,IF(J14=$R$14,"/",IF($F$15&gt;=2,IF(J14=$S$14,"/",IF($F$15&gt;=3,IF(J14=$T$14,"/",IF($F$15&gt;=4,IF(J14=$U$14,"/",IF($F$15&gt;=5,IF(J14=$V$14,"/",IF($F$15&gt;=6,IF(J14=$W$14,"/",IF($F$15&gt;=7,IF(J14=$X$14,"/",IF($F$15&gt;=8,IF(J14=$Y$14,"/",IF($F$15&gt;=9,IF(J14=$Z$14,"/",""),"")),"")),"")),"")),"")),"")),"")),"")),""))</f>
        <v/>
      </c>
      <c r="K15" s="131" t="str">
        <f aca="false">IF($F$15=0,"",IF($F$15&gt;=1,IF(K14=$R$14,"/",IF($F$15&gt;=2,IF(K14=$S$14,"/",IF($F$15&gt;=3,IF(K14=$T$14,"/",IF($F$15&gt;=4,IF(K14=$U$14,"/",IF($F$15&gt;=5,IF(K14=$V$14,"/",IF($F$15&gt;=6,IF(K14=$W$14,"/",IF($F$15&gt;=7,IF(K14=$X$14,"/",IF($F$15&gt;=8,IF(K14=$Y$14,"/",IF($F$15&gt;=9,IF(K14=$Z$14,"/",""),"")),"")),"")),"")),"")),"")),"")),"")),""))</f>
        <v/>
      </c>
      <c r="L15" s="131" t="str">
        <f aca="false">IF($F$15=0,"",IF($F$15&gt;=1,IF(L14=$R$14,"/",IF($F$15&gt;=2,IF(L14=$S$14,"/",IF($F$15&gt;=3,IF(L14=$T$14,"/",IF($F$15&gt;=4,IF(L14=$U$14,"/",IF($F$15&gt;=5,IF(L14=$V$14,"/",IF($F$15&gt;=6,IF(L14=$W$14,"/",IF($F$15&gt;=7,IF(L14=$X$14,"/",IF($F$15&gt;=8,IF(L14=$Y$14,"/",IF($F$15&gt;=9,IF(L14=$Z$14,"/",""),"")),"")),"")),"")),"")),"")),"")),"")),""))</f>
        <v/>
      </c>
      <c r="M15" s="131" t="str">
        <f aca="false">IF($F$15=0,"",IF($F$15&gt;=1,IF(M14=$R$14,"/",IF($F$15&gt;=2,IF(M14=$S$14,"/",IF($F$15&gt;=3,IF(M14=$T$14,"/",IF($F$15&gt;=4,IF(M14=$U$14,"/",IF($F$15&gt;=5,IF(M14=$V$14,"/",IF($F$15&gt;=6,IF(M14=$W$14,"/",IF($F$15&gt;=7,IF(M14=$X$14,"/",IF($F$15&gt;=8,IF(M14=$Y$14,"/",IF($F$15&gt;=9,IF(M14=$Z$14,"/",""),"")),"")),"")),"")),"")),"")),"")),"")),""))</f>
        <v/>
      </c>
      <c r="N15" s="131" t="str">
        <f aca="false">IF($F$15=0,"",IF($F$15&gt;=1,IF(N14=$R$14,"/",IF($F$15&gt;=2,IF(N14=$S$14,"/",IF($F$15&gt;=3,IF(N14=$T$14,"/",IF($F$15&gt;=4,IF(N14=$U$14,"/",IF($F$15&gt;=5,IF(N14=$V$14,"/",IF($F$15&gt;=6,IF(N14=$W$14,"/",IF($F$15&gt;=7,IF(N14=$X$14,"/",IF($F$15&gt;=8,IF(N14=$Y$14,"/",IF($F$15&gt;=9,IF(N14=$Z$14,"/",""),"")),"")),"")),"")),"")),"")),"")),"")),""))</f>
        <v/>
      </c>
      <c r="O15" s="131" t="str">
        <f aca="false">IF($F$15=0,"",IF($F$15&gt;=1,IF(O14=$R$14,"/",IF($F$15&gt;=2,IF(O14=$S$14,"/",IF($F$15&gt;=3,IF(O14=$T$14,"/",IF($F$15&gt;=4,IF(O14=$U$14,"/",IF($F$15&gt;=5,IF(O14=$V$14,"/",IF($F$15&gt;=6,IF(O14=$W$14,"/",IF($F$15&gt;=7,IF(O14=$X$14,"/",IF($F$15&gt;=8,IF(O14=$Y$14,"/",IF($F$15&gt;=9,IF(O14=$Z$14,"/",""),"")),"")),"")),"")),"")),"")),"")),"")),""))</f>
        <v/>
      </c>
      <c r="P15" s="135"/>
      <c r="Q15" s="96"/>
    </row>
    <row r="16" customFormat="false" ht="39.75" hidden="true" customHeight="true" outlineLevel="0" collapsed="false">
      <c r="A16" s="120"/>
      <c r="B16" s="127"/>
      <c r="C16" s="128"/>
      <c r="D16" s="129"/>
      <c r="E16" s="130"/>
      <c r="F16" s="130"/>
      <c r="G16" s="131" t="e">
        <f aca="false">G11</f>
        <v>#N/A</v>
      </c>
      <c r="H16" s="131" t="n">
        <f aca="false">H11</f>
        <v>0</v>
      </c>
      <c r="I16" s="131" t="n">
        <f aca="false">I11</f>
        <v>0</v>
      </c>
      <c r="J16" s="131" t="n">
        <f aca="false">J11</f>
        <v>0</v>
      </c>
      <c r="K16" s="131" t="n">
        <f aca="false">K11</f>
        <v>0</v>
      </c>
      <c r="L16" s="131" t="n">
        <f aca="false">L11</f>
        <v>0</v>
      </c>
      <c r="M16" s="131" t="n">
        <f aca="false">M11</f>
        <v>0</v>
      </c>
      <c r="N16" s="131" t="n">
        <f aca="false">N11</f>
        <v>0</v>
      </c>
      <c r="O16" s="131" t="n">
        <f aca="false">O11</f>
        <v>0</v>
      </c>
      <c r="P16" s="136"/>
      <c r="Q16" s="96"/>
      <c r="R16" s="115" t="e">
        <f aca="false">SMALL($G$16:$O$16,1)</f>
        <v>#N/A</v>
      </c>
      <c r="S16" s="115" t="e">
        <f aca="false">SMALL($G$16:$O$16,2)</f>
        <v>#N/A</v>
      </c>
      <c r="T16" s="115" t="e">
        <f aca="false">SMALL($G$16:$O$16,3)</f>
        <v>#N/A</v>
      </c>
      <c r="U16" s="115" t="e">
        <f aca="false">SMALL($G$16:$O$16,4)</f>
        <v>#N/A</v>
      </c>
      <c r="V16" s="115" t="e">
        <f aca="false">SMALL($G$16:$O$16,5)</f>
        <v>#N/A</v>
      </c>
      <c r="W16" s="115" t="e">
        <f aca="false">SMALL($G$16:$O$16,6)</f>
        <v>#N/A</v>
      </c>
      <c r="X16" s="115" t="e">
        <f aca="false">SMALL($G$16:$O$16,7)</f>
        <v>#N/A</v>
      </c>
      <c r="Y16" s="115" t="e">
        <f aca="false">SMALL($G$16:$O$16,8)</f>
        <v>#N/A</v>
      </c>
      <c r="Z16" s="115" t="e">
        <f aca="false">SMALL($G$16:$O$16,9)</f>
        <v>#N/A</v>
      </c>
    </row>
    <row r="17" customFormat="false" ht="39.75" hidden="false" customHeight="true" outlineLevel="0" collapsed="false">
      <c r="A17" s="120"/>
      <c r="B17" s="127" t="n">
        <f aca="false">M3</f>
        <v>0</v>
      </c>
      <c r="C17" s="128" t="n">
        <f aca="false">B9</f>
        <v>0</v>
      </c>
      <c r="D17" s="133" t="n">
        <f aca="false">C9</f>
        <v>0</v>
      </c>
      <c r="E17" s="134" t="n">
        <f aca="false">+E9</f>
        <v>0</v>
      </c>
      <c r="F17" s="134" t="n">
        <f aca="false">'Coups rendus'!N13</f>
        <v>0</v>
      </c>
      <c r="G17" s="131" t="str">
        <f aca="false">IF($F$17=0,"",IF($F$17&gt;=1,IF(G16=$R$16,"/",IF($F$17&gt;=2,IF(G16=$S$16,"/",IF($F$17&gt;=3,IF(G16=$T$16,"/",IF($F$17&gt;=4,IF(G16=$U$16,"/",IF($F$17&gt;=5,IF(G16=$V$16,"/",IF($F$17&gt;=6,IF(G16=$W$16,"/",IF($F$17&gt;=7,IF(G16=$X$16,"/",IF($F$17&gt;=8,IF(G16=$Y$16,"/",IF($F$17&gt;=9,IF(G16=$Z$16,"/",""),"")),"")),"")),"")),"")),"")),"")),"")),""))</f>
        <v/>
      </c>
      <c r="H17" s="131" t="str">
        <f aca="false">IF($F$17=0,"",IF($F$17&gt;=1,IF(H16=$R$16,"/",IF($F$17&gt;=2,IF(H16=$S$16,"/",IF($F$17&gt;=3,IF(H16=$T$16,"/",IF($F$17&gt;=4,IF(H16=$U$16,"/",IF($F$17&gt;=5,IF(H16=$V$16,"/",IF($F$17&gt;=6,IF(H16=$W$16,"/",IF($F$17&gt;=7,IF(H16=$X$16,"/",IF($F$17&gt;=8,IF(H16=$Y$16,"/",IF($F$17&gt;=9,IF(H16=$Z$16,"/",""),"")),"")),"")),"")),"")),"")),"")),"")),""))</f>
        <v/>
      </c>
      <c r="I17" s="131" t="str">
        <f aca="false">IF($F$17=0,"",IF($F$17&gt;=1,IF(I16=$R$16,"/",IF($F$17&gt;=2,IF(I16=$S$16,"/",IF($F$17&gt;=3,IF(I16=$T$16,"/",IF($F$17&gt;=4,IF(I16=$U$16,"/",IF($F$17&gt;=5,IF(I16=$V$16,"/",IF($F$17&gt;=6,IF(I16=$W$16,"/",IF($F$17&gt;=7,IF(I16=$X$16,"/",IF($F$17&gt;=8,IF(I16=$Y$16,"/",IF($F$17&gt;=9,IF(I16=$Z$16,"/",""),"")),"")),"")),"")),"")),"")),"")),"")),""))</f>
        <v/>
      </c>
      <c r="J17" s="131" t="str">
        <f aca="false">IF($F$17=0,"",IF($F$17&gt;=1,IF(J16=$R$16,"/",IF($F$17&gt;=2,IF(J16=$S$16,"/",IF($F$17&gt;=3,IF(J16=$T$16,"/",IF($F$17&gt;=4,IF(J16=$U$16,"/",IF($F$17&gt;=5,IF(J16=$V$16,"/",IF($F$17&gt;=6,IF(J16=$W$16,"/",IF($F$17&gt;=7,IF(J16=$X$16,"/",IF($F$17&gt;=8,IF(J16=$Y$16,"/",IF($F$17&gt;=9,IF(J16=$Z$16,"/",""),"")),"")),"")),"")),"")),"")),"")),"")),""))</f>
        <v/>
      </c>
      <c r="K17" s="131" t="str">
        <f aca="false">IF($F$17=0,"",IF($F$17&gt;=1,IF(K16=$R$16,"/",IF($F$17&gt;=2,IF(K16=$S$16,"/",IF($F$17&gt;=3,IF(K16=$T$16,"/",IF($F$17&gt;=4,IF(K16=$U$16,"/",IF($F$17&gt;=5,IF(K16=$V$16,"/",IF($F$17&gt;=6,IF(K16=$W$16,"/",IF($F$17&gt;=7,IF(K16=$X$16,"/",IF($F$17&gt;=8,IF(K16=$Y$16,"/",IF($F$17&gt;=9,IF(K16=$Z$16,"/",""),"")),"")),"")),"")),"")),"")),"")),"")),""))</f>
        <v/>
      </c>
      <c r="L17" s="131" t="str">
        <f aca="false">IF($F$17=0,"",IF($F$17&gt;=1,IF(L16=$R$16,"/",IF($F$17&gt;=2,IF(L16=$S$16,"/",IF($F$17&gt;=3,IF(L16=$T$16,"/",IF($F$17&gt;=4,IF(L16=$U$16,"/",IF($F$17&gt;=5,IF(L16=$V$16,"/",IF($F$17&gt;=6,IF(L16=$W$16,"/",IF($F$17&gt;=7,IF(L16=$X$16,"/",IF($F$17&gt;=8,IF(L16=$Y$16,"/",IF($F$17&gt;=9,IF(L16=$Z$16,"/",""),"")),"")),"")),"")),"")),"")),"")),"")),""))</f>
        <v/>
      </c>
      <c r="M17" s="131" t="str">
        <f aca="false">IF($F$17=0,"",IF($F$17&gt;=1,IF(M16=$R$16,"/",IF($F$17&gt;=2,IF(M16=$S$16,"/",IF($F$17&gt;=3,IF(M16=$T$16,"/",IF($F$17&gt;=4,IF(M16=$U$16,"/",IF($F$17&gt;=5,IF(M16=$V$16,"/",IF($F$17&gt;=6,IF(M16=$W$16,"/",IF($F$17&gt;=7,IF(M16=$X$16,"/",IF($F$17&gt;=8,IF(M16=$Y$16,"/",IF($F$17&gt;=9,IF(M16=$Z$16,"/",""),"")),"")),"")),"")),"")),"")),"")),"")),""))</f>
        <v/>
      </c>
      <c r="N17" s="131" t="str">
        <f aca="false">IF($F$17=0,"",IF($F$17&gt;=1,IF(N16=$R$16,"/",IF($F$17&gt;=2,IF(N16=$S$16,"/",IF($F$17&gt;=3,IF(N16=$T$16,"/",IF($F$17&gt;=4,IF(N16=$U$16,"/",IF($F$17&gt;=5,IF(N16=$V$16,"/",IF($F$17&gt;=6,IF(N16=$W$16,"/",IF($F$17&gt;=7,IF(N16=$X$16,"/",IF($F$17&gt;=8,IF(N16=$Y$16,"/",IF($F$17&gt;=9,IF(N16=$Z$16,"/",""),"")),"")),"")),"")),"")),"")),"")),"")),""))</f>
        <v/>
      </c>
      <c r="O17" s="131" t="str">
        <f aca="false">IF($F$17=0,"",IF($F$17&gt;=1,IF(O16=$R$16,"/",IF($F$17&gt;=2,IF(O16=$S$16,"/",IF($F$17&gt;=3,IF(O16=$T$16,"/",IF($F$17&gt;=4,IF(O16=$U$16,"/",IF($F$17&gt;=5,IF(O16=$V$16,"/",IF($F$17&gt;=6,IF(O16=$W$16,"/",IF($F$17&gt;=7,IF(O16=$X$16,"/",IF($F$17&gt;=8,IF(O16=$Y$16,"/",IF($F$17&gt;=9,IF(O16=$Z$16,"/",""),"")),"")),"")),"")),"")),"")),"")),"")),""))</f>
        <v/>
      </c>
      <c r="P17" s="137"/>
      <c r="Q17" s="138"/>
    </row>
    <row r="18" customFormat="false" ht="39.75" hidden="true" customHeight="true" outlineLevel="0" collapsed="false">
      <c r="A18" s="120"/>
      <c r="B18" s="127"/>
      <c r="C18" s="128"/>
      <c r="D18" s="129"/>
      <c r="E18" s="130"/>
      <c r="F18" s="130"/>
      <c r="G18" s="131" t="e">
        <f aca="false">G11</f>
        <v>#N/A</v>
      </c>
      <c r="H18" s="131" t="n">
        <f aca="false">H11</f>
        <v>0</v>
      </c>
      <c r="I18" s="131" t="n">
        <f aca="false">I11</f>
        <v>0</v>
      </c>
      <c r="J18" s="131" t="n">
        <f aca="false">J11</f>
        <v>0</v>
      </c>
      <c r="K18" s="131" t="n">
        <f aca="false">K11</f>
        <v>0</v>
      </c>
      <c r="L18" s="131" t="n">
        <f aca="false">L11</f>
        <v>0</v>
      </c>
      <c r="M18" s="131" t="n">
        <f aca="false">M11</f>
        <v>0</v>
      </c>
      <c r="N18" s="131" t="n">
        <f aca="false">N11</f>
        <v>0</v>
      </c>
      <c r="O18" s="131" t="n">
        <f aca="false">O11</f>
        <v>0</v>
      </c>
      <c r="P18" s="132"/>
      <c r="Q18" s="138"/>
      <c r="R18" s="115" t="e">
        <f aca="false">SMALL($G$18:$O$18,1)</f>
        <v>#N/A</v>
      </c>
      <c r="S18" s="115" t="e">
        <f aca="false">SMALL($G$18:$O$18,2)</f>
        <v>#N/A</v>
      </c>
      <c r="T18" s="115" t="e">
        <f aca="false">SMALL($G$18:$O$18,3)</f>
        <v>#N/A</v>
      </c>
      <c r="U18" s="115" t="e">
        <f aca="false">SMALL($G$18:$O$18,4)</f>
        <v>#N/A</v>
      </c>
      <c r="V18" s="115" t="e">
        <f aca="false">SMALL($G$18:$O$18,5)</f>
        <v>#N/A</v>
      </c>
      <c r="W18" s="115" t="e">
        <f aca="false">SMALL($G$18:$O$18,6)</f>
        <v>#N/A</v>
      </c>
      <c r="X18" s="115" t="e">
        <f aca="false">SMALL($G$18:$O$18,7)</f>
        <v>#N/A</v>
      </c>
      <c r="Y18" s="115" t="e">
        <f aca="false">SMALL($G$18:$O$18,8)</f>
        <v>#N/A</v>
      </c>
      <c r="Z18" s="115" t="e">
        <f aca="false">SMALL($G$18:$O$18,9)</f>
        <v>#N/A</v>
      </c>
    </row>
    <row r="19" customFormat="false" ht="39.75" hidden="false" customHeight="true" outlineLevel="0" collapsed="false">
      <c r="A19" s="120"/>
      <c r="B19" s="139" t="n">
        <f aca="false">M3</f>
        <v>0</v>
      </c>
      <c r="C19" s="140" t="n">
        <f aca="false">B10</f>
        <v>0</v>
      </c>
      <c r="D19" s="141" t="n">
        <f aca="false">C10</f>
        <v>0</v>
      </c>
      <c r="E19" s="142" t="n">
        <f aca="false">+E10</f>
        <v>0</v>
      </c>
      <c r="F19" s="142" t="n">
        <f aca="false">'Coups rendus'!N14</f>
        <v>0</v>
      </c>
      <c r="G19" s="143" t="str">
        <f aca="false">IF($F$19=0,"",IF($F$19&gt;=1,IF(G18=$R$18,"/",IF($F$19&gt;=2,IF(G18=$S$18,"/",IF($F$19&gt;=3,IF(G18=$T$18,"/",IF($F$19&gt;=4,IF(G18=$U$18,"/",IF($F$19&gt;=5,IF(G18=$V$18,"/",IF($F$19&gt;=6,IF(G18=$W$18,"/",IF($F$19&gt;=7,IF(G18=$X$18,"/",IF($F$19&gt;=8,IF(G18=$Y$18,"/",IF($F$19&gt;=9,IF(G18=$Z$18,"/",""),"")),"")),"")),"")),"")),"")),"")),"")),""))</f>
        <v/>
      </c>
      <c r="H19" s="143" t="str">
        <f aca="false">IF($F$19=0,"",IF($F$19&gt;=1,IF(H18=$R$18,"/",IF($F$19&gt;=2,IF(H18=$S$18,"/",IF($F$19&gt;=3,IF(H18=$T$18,"/",IF($F$19&gt;=4,IF(H18=$U$18,"/",IF($F$19&gt;=5,IF(H18=$V$18,"/",IF($F$19&gt;=6,IF(H18=$W$18,"/",IF($F$19&gt;=7,IF(H18=$X$18,"/",IF($F$19&gt;=8,IF(H18=$Y$18,"/",IF($F$19&gt;=9,IF(H18=$Z$18,"/",""),"")),"")),"")),"")),"")),"")),"")),"")),""))</f>
        <v/>
      </c>
      <c r="I19" s="143" t="str">
        <f aca="false">IF($F$19=0,"",IF($F$19&gt;=1,IF(I18=$R$18,"/",IF($F$19&gt;=2,IF(I18=$S$18,"/",IF($F$19&gt;=3,IF(I18=$T$18,"/",IF($F$19&gt;=4,IF(I18=$U$18,"/",IF($F$19&gt;=5,IF(I18=$V$18,"/",IF($F$19&gt;=6,IF(I18=$W$18,"/",IF($F$19&gt;=7,IF(I18=$X$18,"/",IF($F$19&gt;=8,IF(I18=$Y$18,"/",IF($F$19&gt;=9,IF(I18=$Z$18,"/",""),"")),"")),"")),"")),"")),"")),"")),"")),""))</f>
        <v/>
      </c>
      <c r="J19" s="143" t="str">
        <f aca="false">IF($F$19=0,"",IF($F$19&gt;=1,IF(J18=$R$18,"/",IF($F$19&gt;=2,IF(J18=$S$18,"/",IF($F$19&gt;=3,IF(J18=$T$18,"/",IF($F$19&gt;=4,IF(J18=$U$18,"/",IF($F$19&gt;=5,IF(J18=$V$18,"/",IF($F$19&gt;=6,IF(J18=$W$18,"/",IF($F$19&gt;=7,IF(J18=$X$18,"/",IF($F$19&gt;=8,IF(J18=$Y$18,"/",IF($F$19&gt;=9,IF(J18=$Z$18,"/",""),"")),"")),"")),"")),"")),"")),"")),"")),""))</f>
        <v/>
      </c>
      <c r="K19" s="143" t="str">
        <f aca="false">IF($F$19=0,"",IF($F$19&gt;=1,IF(K18=$R$18,"/",IF($F$19&gt;=2,IF(K18=$S$18,"/",IF($F$19&gt;=3,IF(K18=$T$18,"/",IF($F$19&gt;=4,IF(K18=$U$18,"/",IF($F$19&gt;=5,IF(K18=$V$18,"/",IF($F$19&gt;=6,IF(K18=$W$18,"/",IF($F$19&gt;=7,IF(K18=$X$18,"/",IF($F$19&gt;=8,IF(K18=$Y$18,"/",IF($F$19&gt;=9,IF(K18=$Z$18,"/",""),"")),"")),"")),"")),"")),"")),"")),"")),""))</f>
        <v/>
      </c>
      <c r="L19" s="143" t="str">
        <f aca="false">IF($F$19=0,"",IF($F$19&gt;=1,IF(L18=$R$18,"/",IF($F$19&gt;=2,IF(L18=$S$18,"/",IF($F$19&gt;=3,IF(L18=$T$18,"/",IF($F$19&gt;=4,IF(L18=$U$18,"/",IF($F$19&gt;=5,IF(L18=$V$18,"/",IF($F$19&gt;=6,IF(L18=$W$18,"/",IF($F$19&gt;=7,IF(L18=$X$18,"/",IF($F$19&gt;=8,IF(L18=$Y$18,"/",IF($F$19&gt;=9,IF(L18=$Z$18,"/",""),"")),"")),"")),"")),"")),"")),"")),"")),""))</f>
        <v/>
      </c>
      <c r="M19" s="143" t="str">
        <f aca="false">IF($F$19=0,"",IF($F$19&gt;=1,IF(M18=$R$18,"/",IF($F$19&gt;=2,IF(M18=$S$18,"/",IF($F$19&gt;=3,IF(M18=$T$18,"/",IF($F$19&gt;=4,IF(M18=$U$18,"/",IF($F$19&gt;=5,IF(M18=$V$18,"/",IF($F$19&gt;=6,IF(M18=$W$18,"/",IF($F$19&gt;=7,IF(M18=$X$18,"/",IF($F$19&gt;=8,IF(M18=$Y$18,"/",IF($F$19&gt;=9,IF(M18=$Z$18,"/",""),"")),"")),"")),"")),"")),"")),"")),"")),""))</f>
        <v/>
      </c>
      <c r="N19" s="143" t="str">
        <f aca="false">IF($F$19=0,"",IF($F$19&gt;=1,IF(N18=$R$18,"/",IF($F$19&gt;=2,IF(N18=$S$18,"/",IF($F$19&gt;=3,IF(N18=$T$18,"/",IF($F$19&gt;=4,IF(N18=$U$18,"/",IF($F$19&gt;=5,IF(N18=$V$18,"/",IF($F$19&gt;=6,IF(N18=$W$18,"/",IF($F$19&gt;=7,IF(N18=$X$18,"/",IF($F$19&gt;=8,IF(N18=$Y$18,"/",IF($F$19&gt;=9,IF(N18=$Z$18,"/",""),"")),"")),"")),"")),"")),"")),"")),"")),""))</f>
        <v/>
      </c>
      <c r="O19" s="143" t="str">
        <f aca="false">IF($F$19=0,"",IF($F$19&gt;=1,IF(O18=$R$18,"/",IF($F$19&gt;=2,IF(O18=$S$18,"/",IF($F$19&gt;=3,IF(O18=$T$18,"/",IF($F$19&gt;=4,IF(O18=$U$18,"/",IF($F$19&gt;=5,IF(O18=$V$18,"/",IF($F$19&gt;=6,IF(O18=$W$18,"/",IF($F$19&gt;=7,IF(O18=$X$18,"/",IF($F$19&gt;=8,IF(O18=$Y$18,"/",IF($F$19&gt;=9,IF(O18=$Z$18,"/",""),"")),"")),"")),"")),"")),"")),"")),"")),""))</f>
        <v/>
      </c>
      <c r="P19" s="144"/>
      <c r="Q19" s="138"/>
      <c r="AD19" s="40"/>
    </row>
    <row r="20" customFormat="false" ht="24.75" hidden="false" customHeight="true" outlineLevel="0" collapsed="false">
      <c r="A20" s="116"/>
      <c r="F20" s="145"/>
      <c r="G20" s="146"/>
      <c r="H20" s="146"/>
      <c r="I20" s="146"/>
      <c r="J20" s="146"/>
      <c r="K20" s="146"/>
      <c r="L20" s="146"/>
      <c r="M20" s="146"/>
      <c r="N20" s="146"/>
      <c r="O20" s="146"/>
      <c r="P20" s="147"/>
      <c r="Q20" s="96"/>
    </row>
    <row r="21" customFormat="false" ht="24.75" hidden="false" customHeight="true" outlineLevel="0" collapsed="false">
      <c r="A21" s="116"/>
      <c r="F21" s="102" t="s">
        <v>4</v>
      </c>
      <c r="G21" s="103" t="n">
        <f aca="false">Donnees!K59</f>
        <v>9</v>
      </c>
      <c r="H21" s="103" t="n">
        <f aca="false">Donnees!L59</f>
        <v>10</v>
      </c>
      <c r="I21" s="103" t="n">
        <f aca="false">Donnees!M59</f>
        <v>11</v>
      </c>
      <c r="J21" s="103" t="n">
        <f aca="false">Donnees!N59</f>
        <v>12</v>
      </c>
      <c r="K21" s="103" t="n">
        <f aca="false">Donnees!O59</f>
        <v>13</v>
      </c>
      <c r="L21" s="103" t="n">
        <f aca="false">Donnees!P59</f>
        <v>14</v>
      </c>
      <c r="M21" s="103" t="n">
        <f aca="false">Donnees!Q59</f>
        <v>15</v>
      </c>
      <c r="N21" s="103" t="n">
        <f aca="false">Donnees!R59</f>
        <v>16</v>
      </c>
      <c r="O21" s="103" t="n">
        <f aca="false">Donnees!S59</f>
        <v>17</v>
      </c>
      <c r="P21" s="116"/>
      <c r="Q21" s="96"/>
    </row>
    <row r="22" customFormat="false" ht="24.75" hidden="false" customHeight="true" outlineLevel="0" collapsed="false">
      <c r="A22" s="116"/>
      <c r="F22" s="107" t="s">
        <v>5</v>
      </c>
      <c r="G22" s="108" t="n">
        <f aca="false">Donnees!K60</f>
        <v>0</v>
      </c>
      <c r="H22" s="108" t="n">
        <f aca="false">Donnees!L60</f>
        <v>0</v>
      </c>
      <c r="I22" s="108" t="n">
        <f aca="false">Donnees!M60</f>
        <v>0</v>
      </c>
      <c r="J22" s="108" t="n">
        <f aca="false">Donnees!N60</f>
        <v>0</v>
      </c>
      <c r="K22" s="108" t="n">
        <f aca="false">Donnees!O60</f>
        <v>0</v>
      </c>
      <c r="L22" s="108" t="n">
        <f aca="false">Donnees!P60</f>
        <v>0</v>
      </c>
      <c r="M22" s="108" t="n">
        <f aca="false">Donnees!Q60</f>
        <v>0</v>
      </c>
      <c r="N22" s="108" t="n">
        <f aca="false">Donnees!R60</f>
        <v>0</v>
      </c>
      <c r="O22" s="108" t="n">
        <f aca="false">Donnees!S60</f>
        <v>0</v>
      </c>
      <c r="P22" s="116"/>
      <c r="Q22" s="96"/>
    </row>
    <row r="23" customFormat="false" ht="24.75" hidden="false" customHeight="true" outlineLevel="0" collapsed="false">
      <c r="A23" s="116"/>
      <c r="F23" s="111" t="s">
        <v>6</v>
      </c>
      <c r="G23" s="111" t="n">
        <f aca="false">Donnees!K61</f>
        <v>0</v>
      </c>
      <c r="H23" s="111" t="n">
        <f aca="false">Donnees!L61</f>
        <v>0</v>
      </c>
      <c r="I23" s="111" t="n">
        <f aca="false">Donnees!M61</f>
        <v>0</v>
      </c>
      <c r="J23" s="111" t="n">
        <f aca="false">Donnees!N61</f>
        <v>0</v>
      </c>
      <c r="K23" s="111" t="n">
        <f aca="false">Donnees!O61</f>
        <v>0</v>
      </c>
      <c r="L23" s="111" t="n">
        <f aca="false">Donnees!P61</f>
        <v>0</v>
      </c>
      <c r="M23" s="111" t="n">
        <f aca="false">Donnees!Q61</f>
        <v>0</v>
      </c>
      <c r="N23" s="111" t="n">
        <f aca="false">Donnees!R61</f>
        <v>0</v>
      </c>
      <c r="O23" s="111" t="n">
        <f aca="false">Donnees!S61</f>
        <v>0</v>
      </c>
      <c r="P23" s="116"/>
      <c r="Q23" s="96"/>
    </row>
    <row r="24" customFormat="false" ht="24.75" hidden="false" customHeight="true" outlineLevel="0" collapsed="false">
      <c r="A24" s="116"/>
      <c r="F24" s="112" t="s">
        <v>7</v>
      </c>
      <c r="G24" s="112" t="n">
        <f aca="false">Donnees!K62</f>
        <v>0</v>
      </c>
      <c r="H24" s="112" t="n">
        <f aca="false">Donnees!L62</f>
        <v>0</v>
      </c>
      <c r="I24" s="112" t="n">
        <f aca="false">Donnees!M62</f>
        <v>0</v>
      </c>
      <c r="J24" s="112" t="n">
        <f aca="false">Donnees!N62</f>
        <v>0</v>
      </c>
      <c r="K24" s="112" t="n">
        <f aca="false">Donnees!O62</f>
        <v>0</v>
      </c>
      <c r="L24" s="112" t="n">
        <f aca="false">Donnees!P62</f>
        <v>0</v>
      </c>
      <c r="M24" s="112" t="n">
        <f aca="false">Donnees!Q62</f>
        <v>0</v>
      </c>
      <c r="N24" s="112" t="n">
        <f aca="false">Donnees!R62</f>
        <v>0</v>
      </c>
      <c r="O24" s="112" t="n">
        <f aca="false">Donnees!S62</f>
        <v>0</v>
      </c>
      <c r="P24" s="116"/>
      <c r="Q24" s="96"/>
    </row>
    <row r="25" customFormat="false" ht="24.75" hidden="false" customHeight="true" outlineLevel="0" collapsed="false">
      <c r="A25" s="116"/>
      <c r="F25" s="113" t="s">
        <v>8</v>
      </c>
      <c r="G25" s="114" t="n">
        <f aca="false">Donnees!K63</f>
        <v>0</v>
      </c>
      <c r="H25" s="114" t="n">
        <f aca="false">Donnees!L63</f>
        <v>0</v>
      </c>
      <c r="I25" s="114" t="n">
        <f aca="false">Donnees!M63</f>
        <v>0</v>
      </c>
      <c r="J25" s="114" t="n">
        <f aca="false">Donnees!N63</f>
        <v>0</v>
      </c>
      <c r="K25" s="114" t="n">
        <f aca="false">Donnees!O63</f>
        <v>0</v>
      </c>
      <c r="L25" s="114" t="n">
        <f aca="false">Donnees!P63</f>
        <v>0</v>
      </c>
      <c r="M25" s="114" t="n">
        <f aca="false">Donnees!Q63</f>
        <v>0</v>
      </c>
      <c r="N25" s="114" t="n">
        <f aca="false">Donnees!R63</f>
        <v>0</v>
      </c>
      <c r="O25" s="114" t="n">
        <f aca="false">Donnees!S63</f>
        <v>0</v>
      </c>
      <c r="P25" s="148"/>
      <c r="Q25" s="96"/>
      <c r="R25" s="115" t="n">
        <f aca="false">SMALL($G$25:$O$25,1)</f>
        <v>0</v>
      </c>
      <c r="S25" s="115" t="n">
        <f aca="false">SMALL($G$25:$O$25,2)</f>
        <v>0</v>
      </c>
      <c r="T25" s="115" t="n">
        <f aca="false">SMALL($G$25:$O$25,3)</f>
        <v>0</v>
      </c>
      <c r="U25" s="115" t="n">
        <f aca="false">SMALL($G$25:$O$25,4)</f>
        <v>0</v>
      </c>
      <c r="V25" s="115" t="n">
        <f aca="false">SMALL($G$25:$O$25,5)</f>
        <v>0</v>
      </c>
      <c r="W25" s="115" t="n">
        <f aca="false">SMALL($G$25:$O$25,6)</f>
        <v>0</v>
      </c>
      <c r="X25" s="115" t="n">
        <f aca="false">SMALL($G$25:$O$25,7)</f>
        <v>0</v>
      </c>
      <c r="Y25" s="115" t="n">
        <f aca="false">SMALL($G$25:$O$25,8)</f>
        <v>0</v>
      </c>
      <c r="Z25" s="115" t="n">
        <f aca="false">SMALL($G$25:$O$25,9)</f>
        <v>0</v>
      </c>
    </row>
    <row r="26" customFormat="false" ht="24.75" hidden="false" customHeight="true" outlineLevel="0" collapsed="false">
      <c r="A26" s="116"/>
      <c r="B26" s="96"/>
      <c r="C26" s="119" t="s">
        <v>42</v>
      </c>
      <c r="D26" s="149"/>
      <c r="E26" s="150"/>
      <c r="F26" s="151" t="s">
        <v>43</v>
      </c>
      <c r="G26" s="151"/>
      <c r="H26" s="151"/>
      <c r="I26" s="151"/>
      <c r="J26" s="151"/>
      <c r="K26" s="151"/>
      <c r="L26" s="151"/>
      <c r="M26" s="151"/>
      <c r="N26" s="151"/>
      <c r="O26" s="151"/>
      <c r="P26" s="119" t="s">
        <v>44</v>
      </c>
      <c r="Q26" s="96"/>
      <c r="R26" s="115"/>
      <c r="S26" s="115"/>
      <c r="T26" s="115"/>
      <c r="U26" s="115"/>
      <c r="V26" s="115"/>
      <c r="W26" s="115"/>
      <c r="X26" s="115"/>
      <c r="Y26" s="115"/>
      <c r="Z26" s="115"/>
    </row>
    <row r="27" customFormat="false" ht="39.75" hidden="false" customHeight="true" outlineLevel="0" collapsed="false">
      <c r="A27" s="120" t="s">
        <v>46</v>
      </c>
      <c r="B27" s="121" t="n">
        <f aca="false">G3</f>
        <v>0</v>
      </c>
      <c r="C27" s="122" t="n">
        <f aca="false">B7</f>
        <v>0</v>
      </c>
      <c r="D27" s="123" t="n">
        <f aca="false">C7</f>
        <v>0</v>
      </c>
      <c r="E27" s="124" t="n">
        <f aca="false">+E7</f>
        <v>0</v>
      </c>
      <c r="F27" s="124" t="n">
        <f aca="false">+'Coups rendus'!H25</f>
        <v>0</v>
      </c>
      <c r="G27" s="125" t="str">
        <f aca="false">IF($F$27=0,"",IF($F$27&gt;=1,IF(G25=$R$25,"/",IF($F$27&gt;=2,IF(G25=$S$25,"/",IF($F$27&gt;=3,IF(G25=$T$25,"/",IF($F$27&gt;=4,IF(G25=$U$25,"/",IF($F$27&gt;=5,IF(G25=$V$25,"/",IF($F$27&gt;=6,IF(G25=$W$25,"/",IF($F$27&gt;=7,IF(G25=$X$25,"/",IF($F$27&gt;=8,IF(G25=$Y$25,"/",IF($F$27&gt;=9,IF(G25=$Z$25,"/",""),"")),"")),"")),"")),"")),"")),"")),"")),""))</f>
        <v/>
      </c>
      <c r="H27" s="125" t="str">
        <f aca="false">IF($F$27=0,"",IF($F$27&gt;=1,IF(H25=$R$25,"/",IF($F$27&gt;=2,IF(H25=$S$25,"/",IF($F$27&gt;=3,IF(H25=$T$25,"/",IF($F$27&gt;=4,IF(H25=$U$25,"/",IF($F$27&gt;=5,IF(H25=$V$25,"/",IF($F$27&gt;=6,IF(H25=$W$25,"/",IF($F$27&gt;=7,IF(H25=$X$25,"/",IF($F$27&gt;=8,IF(H25=$Y$25,"/",IF($F$27&gt;=9,IF(H25=$Z$25,"/",""),"")),"")),"")),"")),"")),"")),"")),"")),""))</f>
        <v/>
      </c>
      <c r="I27" s="125" t="str">
        <f aca="false">IF($F$27=0,"",IF($F$27&gt;=1,IF(I25=$R$25,"/",IF($F$27&gt;=2,IF(I25=$S$25,"/",IF($F$27&gt;=3,IF(I25=$T$25,"/",IF($F$27&gt;=4,IF(I25=$U$25,"/",IF($F$27&gt;=5,IF(I25=$V$25,"/",IF($F$27&gt;=6,IF(I25=$W$25,"/",IF($F$27&gt;=7,IF(I25=$X$25,"/",IF($F$27&gt;=8,IF(I25=$Y$25,"/",IF($F$27&gt;=9,IF(I25=$Z$25,"/",""),"")),"")),"")),"")),"")),"")),"")),"")),""))</f>
        <v/>
      </c>
      <c r="J27" s="125" t="str">
        <f aca="false">IF($F$27=0,"",IF($F$27&gt;=1,IF(J25=$R$25,"/",IF($F$27&gt;=2,IF(J25=$S$25,"/",IF($F$27&gt;=3,IF(J25=$T$25,"/",IF($F$27&gt;=4,IF(J25=$U$25,"/",IF($F$27&gt;=5,IF(J25=$V$25,"/",IF($F$27&gt;=6,IF(J25=$W$25,"/",IF($F$27&gt;=7,IF(J25=$X$25,"/",IF($F$27&gt;=8,IF(J25=$Y$25,"/",IF($F$27&gt;=9,IF(J25=$Z$25,"/",""),"")),"")),"")),"")),"")),"")),"")),"")),""))</f>
        <v/>
      </c>
      <c r="K27" s="125" t="str">
        <f aca="false">IF($F$27=0,"",IF($F$27&gt;=1,IF(K25=$R$25,"/",IF($F$27&gt;=2,IF(K25=$S$25,"/",IF($F$27&gt;=3,IF(K25=$T$25,"/",IF($F$27&gt;=4,IF(K25=$U$25,"/",IF($F$27&gt;=5,IF(K25=$V$25,"/",IF($F$27&gt;=6,IF(K25=$W$25,"/",IF($F$27&gt;=7,IF(K25=$X$25,"/",IF($F$27&gt;=8,IF(K25=$Y$25,"/",IF($F$27&gt;=9,IF(K25=$Z$25,"/",""),"")),"")),"")),"")),"")),"")),"")),"")),""))</f>
        <v/>
      </c>
      <c r="L27" s="125" t="str">
        <f aca="false">IF($F$27=0,"",IF($F$27&gt;=1,IF(L25=$R$25,"/",IF($F$27&gt;=2,IF(L25=$S$25,"/",IF($F$27&gt;=3,IF(L25=$T$25,"/",IF($F$27&gt;=4,IF(L25=$U$25,"/",IF($F$27&gt;=5,IF(L25=$V$25,"/",IF($F$27&gt;=6,IF(L25=$W$25,"/",IF($F$27&gt;=7,IF(L25=$X$25,"/",IF($F$27&gt;=8,IF(L25=$Y$25,"/",IF($F$27&gt;=9,IF(L25=$Z$25,"/",""),"")),"")),"")),"")),"")),"")),"")),"")),""))</f>
        <v/>
      </c>
      <c r="M27" s="125" t="str">
        <f aca="false">IF($F$27=0,"",IF($F$27&gt;=1,IF(M25=$R$25,"/",IF($F$27&gt;=2,IF(M25=$S$25,"/",IF($F$27&gt;=3,IF(M25=$T$25,"/",IF($F$27&gt;=4,IF(M25=$U$25,"/",IF($F$27&gt;=5,IF(M25=$V$25,"/",IF($F$27&gt;=6,IF(M25=$W$25,"/",IF($F$27&gt;=7,IF(M25=$X$25,"/",IF($F$27&gt;=8,IF(M25=$Y$25,"/",IF($F$27&gt;=9,IF(M25=$Z$25,"/",""),"")),"")),"")),"")),"")),"")),"")),"")),""))</f>
        <v/>
      </c>
      <c r="N27" s="125" t="str">
        <f aca="false">IF($F$27=0,"",IF($F$27&gt;=1,IF(N25=$R$25,"/",IF($F$27&gt;=2,IF(N25=$S$25,"/",IF($F$27&gt;=3,IF(N25=$T$25,"/",IF($F$27&gt;=4,IF(N25=$U$25,"/",IF($F$27&gt;=5,IF(N25=$V$25,"/",IF($F$27&gt;=6,IF(N25=$W$25,"/",IF($F$27&gt;=7,IF(N25=$X$25,"/",IF($F$27&gt;=8,IF(N25=$Y$25,"/",IF($F$27&gt;=9,IF(N25=$Z$25,"/",""),"")),"")),"")),"")),"")),"")),"")),"")),""))</f>
        <v/>
      </c>
      <c r="O27" s="125" t="str">
        <f aca="false">IF($F$27=0,"",IF($F$27&gt;=1,IF(O25=$R$25,"/",IF($F$27&gt;=2,IF(O25=$S$25,"/",IF($F$27&gt;=3,IF(O25=$T$25,"/",IF($F$27&gt;=4,IF(O25=$U$25,"/",IF($F$27&gt;=5,IF(O25=$V$25,"/",IF($F$27&gt;=6,IF(O25=$W$25,"/",IF($F$27&gt;=7,IF(O25=$X$25,"/",IF($F$27&gt;=8,IF(O25=$Y$25,"/",IF($F$27&gt;=9,IF(O25=$Z$25,"/",""),"")),"")),"")),"")),"")),"")),"")),"")),""))</f>
        <v/>
      </c>
      <c r="P27" s="152"/>
      <c r="Q27" s="96"/>
    </row>
    <row r="28" customFormat="false" ht="39.75" hidden="true" customHeight="true" outlineLevel="0" collapsed="false">
      <c r="A28" s="120"/>
      <c r="B28" s="127"/>
      <c r="C28" s="128"/>
      <c r="D28" s="129"/>
      <c r="E28" s="130"/>
      <c r="F28" s="130"/>
      <c r="G28" s="131" t="n">
        <f aca="false">G25</f>
        <v>0</v>
      </c>
      <c r="H28" s="131" t="n">
        <f aca="false">H25</f>
        <v>0</v>
      </c>
      <c r="I28" s="131" t="n">
        <f aca="false">I25</f>
        <v>0</v>
      </c>
      <c r="J28" s="131" t="n">
        <f aca="false">J25</f>
        <v>0</v>
      </c>
      <c r="K28" s="131" t="n">
        <f aca="false">K25</f>
        <v>0</v>
      </c>
      <c r="L28" s="131" t="n">
        <f aca="false">L25</f>
        <v>0</v>
      </c>
      <c r="M28" s="131" t="n">
        <f aca="false">M25</f>
        <v>0</v>
      </c>
      <c r="N28" s="131" t="n">
        <f aca="false">N25</f>
        <v>0</v>
      </c>
      <c r="O28" s="131" t="n">
        <f aca="false">O25</f>
        <v>0</v>
      </c>
      <c r="P28" s="153"/>
      <c r="Q28" s="96"/>
      <c r="R28" s="115" t="n">
        <f aca="false">SMALL($G$28:$O$28,1)</f>
        <v>0</v>
      </c>
      <c r="S28" s="115" t="n">
        <f aca="false">SMALL($G$28:$O$28,2)</f>
        <v>0</v>
      </c>
      <c r="T28" s="115" t="n">
        <f aca="false">SMALL($G$28:$O$28,3)</f>
        <v>0</v>
      </c>
      <c r="U28" s="115" t="n">
        <f aca="false">SMALL($G$28:$O$28,4)</f>
        <v>0</v>
      </c>
      <c r="V28" s="115" t="n">
        <f aca="false">SMALL($G$28:$O$28,5)</f>
        <v>0</v>
      </c>
      <c r="W28" s="115" t="n">
        <f aca="false">SMALL($G$28:$O$28,6)</f>
        <v>0</v>
      </c>
      <c r="X28" s="115" t="n">
        <f aca="false">SMALL($G$28:$O$28,7)</f>
        <v>0</v>
      </c>
      <c r="Y28" s="115" t="n">
        <f aca="false">SMALL($G$28:$O$28,8)</f>
        <v>0</v>
      </c>
      <c r="Z28" s="115" t="n">
        <f aca="false">SMALL($G$28:$O$28,9)</f>
        <v>0</v>
      </c>
    </row>
    <row r="29" customFormat="false" ht="39.75" hidden="false" customHeight="true" outlineLevel="0" collapsed="false">
      <c r="A29" s="120"/>
      <c r="B29" s="139" t="n">
        <f aca="false">M3</f>
        <v>0</v>
      </c>
      <c r="C29" s="140" t="n">
        <f aca="false">B9</f>
        <v>0</v>
      </c>
      <c r="D29" s="141" t="n">
        <f aca="false">C9</f>
        <v>0</v>
      </c>
      <c r="E29" s="142" t="n">
        <f aca="false">+E17</f>
        <v>0</v>
      </c>
      <c r="F29" s="142" t="n">
        <f aca="false">+'Coups rendus'!N25</f>
        <v>0</v>
      </c>
      <c r="G29" s="143" t="str">
        <f aca="false">IF($F$29=0,"",IF($F$29&gt;=1,IF(G28=$R$28,"/",IF($F$29&gt;=2,IF(G28=$S$28,"/",IF($F$29&gt;=3,IF(G28=$T$28,"/",IF($F$29&gt;=4,IF(G28=$U$28,"/",IF($F$29&gt;=5,IF(G28=$V$28,"/",IF($F$29&gt;=6,IF(G28=$W$28,"/",IF($F$29&gt;=7,IF(G28=$X$28,"/",IF($F$29&gt;=8,IF(G28=$Y$28,"/",IF($F$29&gt;=9,IF(G28=$Z$28,"/",""),"")),"")),"")),"")),"")),"")),"")),"")),""))</f>
        <v/>
      </c>
      <c r="H29" s="143" t="str">
        <f aca="false">IF($F$29=0,"",IF($F$29&gt;=1,IF(H28=$R$28,"/",IF($F$29&gt;=2,IF(H28=$S$28,"/",IF($F$29&gt;=3,IF(H28=$T$28,"/",IF($F$29&gt;=4,IF(H28=$U$28,"/",IF($F$29&gt;=5,IF(H28=$V$28,"/",IF($F$29&gt;=6,IF(H28=$W$28,"/",IF($F$29&gt;=7,IF(H28=$X$28,"/",IF($F$29&gt;=8,IF(H28=$Y$28,"/",IF($F$29&gt;=9,IF(H28=$Z$28,"/",""),"")),"")),"")),"")),"")),"")),"")),"")),""))</f>
        <v/>
      </c>
      <c r="I29" s="143" t="str">
        <f aca="false">IF($F$29=0,"",IF($F$29&gt;=1,IF(I28=$R$28,"/",IF($F$29&gt;=2,IF(I28=$S$28,"/",IF($F$29&gt;=3,IF(I28=$T$28,"/",IF($F$29&gt;=4,IF(I28=$U$28,"/",IF($F$29&gt;=5,IF(I28=$V$28,"/",IF($F$29&gt;=6,IF(I28=$W$28,"/",IF($F$29&gt;=7,IF(I28=$X$28,"/",IF($F$29&gt;=8,IF(I28=$Y$28,"/",IF($F$29&gt;=9,IF(I28=$Z$28,"/",""),"")),"")),"")),"")),"")),"")),"")),"")),""))</f>
        <v/>
      </c>
      <c r="J29" s="143" t="str">
        <f aca="false">IF($F$29=0,"",IF($F$29&gt;=1,IF(J28=$R$28,"/",IF($F$29&gt;=2,IF(J28=$S$28,"/",IF($F$29&gt;=3,IF(J28=$T$28,"/",IF($F$29&gt;=4,IF(J28=$U$28,"/",IF($F$29&gt;=5,IF(J28=$V$28,"/",IF($F$29&gt;=6,IF(J28=$W$28,"/",IF($F$29&gt;=7,IF(J28=$X$28,"/",IF($F$29&gt;=8,IF(J28=$Y$28,"/",IF($F$29&gt;=9,IF(J28=$Z$28,"/",""),"")),"")),"")),"")),"")),"")),"")),"")),""))</f>
        <v/>
      </c>
      <c r="K29" s="143" t="str">
        <f aca="false">IF($F$29=0,"",IF($F$29&gt;=1,IF(K28=$R$28,"/",IF($F$29&gt;=2,IF(K28=$S$28,"/",IF($F$29&gt;=3,IF(K28=$T$28,"/",IF($F$29&gt;=4,IF(K28=$U$28,"/",IF($F$29&gt;=5,IF(K28=$V$28,"/",IF($F$29&gt;=6,IF(K28=$W$28,"/",IF($F$29&gt;=7,IF(K28=$X$28,"/",IF($F$29&gt;=8,IF(K28=$Y$28,"/",IF($F$29&gt;=9,IF(K28=$Z$28,"/",""),"")),"")),"")),"")),"")),"")),"")),"")),""))</f>
        <v/>
      </c>
      <c r="L29" s="143" t="str">
        <f aca="false">IF($F$29=0,"",IF($F$29&gt;=1,IF(L28=$R$28,"/",IF($F$29&gt;=2,IF(L28=$S$28,"/",IF($F$29&gt;=3,IF(L28=$T$28,"/",IF($F$29&gt;=4,IF(L28=$U$28,"/",IF($F$29&gt;=5,IF(L28=$V$28,"/",IF($F$29&gt;=6,IF(L28=$W$28,"/",IF($F$29&gt;=7,IF(L28=$X$28,"/",IF($F$29&gt;=8,IF(L28=$Y$28,"/",IF($F$29&gt;=9,IF(L28=$Z$28,"/",""),"")),"")),"")),"")),"")),"")),"")),"")),""))</f>
        <v/>
      </c>
      <c r="M29" s="143" t="str">
        <f aca="false">IF($F$29=0,"",IF($F$29&gt;=1,IF(M28=$R$28,"/",IF($F$29&gt;=2,IF(M28=$S$28,"/",IF($F$29&gt;=3,IF(M28=$T$28,"/",IF($F$29&gt;=4,IF(M28=$U$28,"/",IF($F$29&gt;=5,IF(M28=$V$28,"/",IF($F$29&gt;=6,IF(M28=$W$28,"/",IF($F$29&gt;=7,IF(M28=$X$28,"/",IF($F$29&gt;=8,IF(M28=$Y$28,"/",IF($F$29&gt;=9,IF(M28=$Z$28,"/",""),"")),"")),"")),"")),"")),"")),"")),"")),""))</f>
        <v/>
      </c>
      <c r="N29" s="143" t="str">
        <f aca="false">IF($F$29=0,"",IF($F$29&gt;=1,IF(N28=$R$28,"/",IF($F$29&gt;=2,IF(N28=$S$28,"/",IF($F$29&gt;=3,IF(N28=$T$28,"/",IF($F$29&gt;=4,IF(N28=$U$28,"/",IF($F$29&gt;=5,IF(N28=$V$28,"/",IF($F$29&gt;=6,IF(N28=$W$28,"/",IF($F$29&gt;=7,IF(N28=$X$28,"/",IF($F$29&gt;=8,IF(N28=$Y$28,"/",IF($F$29&gt;=9,IF(N28=$Z$28,"/",""),"")),"")),"")),"")),"")),"")),"")),"")),""))</f>
        <v/>
      </c>
      <c r="O29" s="143" t="str">
        <f aca="false">IF($F$29=0,"",IF($F$29&gt;=1,IF(O28=$R$28,"/",IF($F$29&gt;=2,IF(O28=$S$28,"/",IF($F$29&gt;=3,IF(O28=$T$28,"/",IF($F$29&gt;=4,IF(O28=$U$28,"/",IF($F$29&gt;=5,IF(O28=$V$28,"/",IF($F$29&gt;=6,IF(O28=$W$28,"/",IF($F$29&gt;=7,IF(O28=$X$28,"/",IF($F$29&gt;=8,IF(O28=$Y$28,"/",IF($F$29&gt;=9,IF(O28=$Z$28,"/",""),"")),"")),"")),"")),"")),"")),"")),"")),""))</f>
        <v/>
      </c>
      <c r="P29" s="154"/>
      <c r="Q29" s="96"/>
    </row>
    <row r="30" customFormat="false" ht="39.75" hidden="true" customHeight="true" outlineLevel="0" collapsed="false">
      <c r="A30" s="120"/>
      <c r="B30" s="155"/>
      <c r="C30" s="156"/>
      <c r="D30" s="157"/>
      <c r="E30" s="158"/>
      <c r="F30" s="158"/>
      <c r="G30" s="159" t="n">
        <f aca="false">G25</f>
        <v>0</v>
      </c>
      <c r="H30" s="159" t="n">
        <f aca="false">H25</f>
        <v>0</v>
      </c>
      <c r="I30" s="159" t="n">
        <f aca="false">I25</f>
        <v>0</v>
      </c>
      <c r="J30" s="159" t="n">
        <f aca="false">J25</f>
        <v>0</v>
      </c>
      <c r="K30" s="159" t="n">
        <f aca="false">K25</f>
        <v>0</v>
      </c>
      <c r="L30" s="159" t="n">
        <f aca="false">L25</f>
        <v>0</v>
      </c>
      <c r="M30" s="159" t="n">
        <f aca="false">M25</f>
        <v>0</v>
      </c>
      <c r="N30" s="159" t="n">
        <f aca="false">N25</f>
        <v>0</v>
      </c>
      <c r="O30" s="159" t="n">
        <f aca="false">O25</f>
        <v>0</v>
      </c>
      <c r="P30" s="160"/>
      <c r="Q30" s="96"/>
      <c r="R30" s="115" t="n">
        <f aca="false">SMALL($G$30:$O$30,1)</f>
        <v>0</v>
      </c>
      <c r="S30" s="115" t="n">
        <f aca="false">SMALL($G$30:$O$30,2)</f>
        <v>0</v>
      </c>
      <c r="T30" s="115" t="n">
        <f aca="false">SMALL($G$30:$O$30,3)</f>
        <v>0</v>
      </c>
      <c r="U30" s="115" t="n">
        <f aca="false">SMALL($G$30:$O$30,4)</f>
        <v>0</v>
      </c>
      <c r="V30" s="115" t="n">
        <f aca="false">SMALL($G$30:$O$30,5)</f>
        <v>0</v>
      </c>
      <c r="W30" s="115" t="n">
        <f aca="false">SMALL($G$30:$O$30,6)</f>
        <v>0</v>
      </c>
      <c r="X30" s="115" t="n">
        <f aca="false">SMALL($G$30:$O$30,7)</f>
        <v>0</v>
      </c>
      <c r="Y30" s="115" t="n">
        <f aca="false">SMALL($G$30:$O$30,8)</f>
        <v>0</v>
      </c>
      <c r="Z30" s="115" t="n">
        <f aca="false">SMALL($G$30:$O$30,9)</f>
        <v>0</v>
      </c>
    </row>
    <row r="31" customFormat="false" ht="39.75" hidden="false" customHeight="true" outlineLevel="0" collapsed="false">
      <c r="A31" s="120"/>
      <c r="B31" s="121" t="n">
        <f aca="false">G3</f>
        <v>0</v>
      </c>
      <c r="C31" s="122" t="n">
        <f aca="false">B8</f>
        <v>0</v>
      </c>
      <c r="D31" s="123" t="n">
        <f aca="false">C8</f>
        <v>0</v>
      </c>
      <c r="E31" s="124" t="n">
        <f aca="false">+E15</f>
        <v>0</v>
      </c>
      <c r="F31" s="124" t="n">
        <f aca="false">+'Coups rendus'!H26</f>
        <v>0</v>
      </c>
      <c r="G31" s="125" t="str">
        <f aca="false">IF($F$31=0,"",IF($F$31&gt;=1,IF(G30=$R$30,"/",IF($F$31&gt;=2,IF(G30=$S$30,"/",IF($F$31&gt;=3,IF(G30=$T$30,"/",IF($F$31&gt;=4,IF(G30=$U$30,"/",IF($F$31&gt;=5,IF(G30=$V$30,"/",IF($F$31&gt;=6,IF(G30=$W$30,"/",IF($F$31&gt;=7,IF(G30=$X$30,"/",IF($F$31&gt;=8,IF(G30=$Y$30,"/",IF($F$31&gt;=9,IF(G30=$Z$30,"/",""),"")),"")),"")),"")),"")),"")),"")),"")),""))</f>
        <v/>
      </c>
      <c r="H31" s="125" t="str">
        <f aca="false">IF($F$31=0,"",IF($F$31&gt;=1,IF(H30=$R$30,"/",IF($F$31&gt;=2,IF(H30=$S$30,"/",IF($F$31&gt;=3,IF(H30=$T$30,"/",IF($F$31&gt;=4,IF(H30=$U$30,"/",IF($F$31&gt;=5,IF(H30=$V$30,"/",IF($F$31&gt;=6,IF(H30=$W$30,"/",IF($F$31&gt;=7,IF(H30=$X$30,"/",IF($F$31&gt;=8,IF(H30=$Y$30,"/",IF($F$31&gt;=9,IF(H30=$Z$30,"/",""),"")),"")),"")),"")),"")),"")),"")),"")),""))</f>
        <v/>
      </c>
      <c r="I31" s="125" t="str">
        <f aca="false">IF($F$31=0,"",IF($F$31&gt;=1,IF(I30=$R$30,"/",IF($F$31&gt;=2,IF(I30=$S$30,"/",IF($F$31&gt;=3,IF(I30=$T$30,"/",IF($F$31&gt;=4,IF(I30=$U$30,"/",IF($F$31&gt;=5,IF(I30=$V$30,"/",IF($F$31&gt;=6,IF(I30=$W$30,"/",IF($F$31&gt;=7,IF(I30=$X$30,"/",IF($F$31&gt;=8,IF(I30=$Y$30,"/",IF($F$31&gt;=9,IF(I30=$Z$30,"/",""),"")),"")),"")),"")),"")),"")),"")),"")),""))</f>
        <v/>
      </c>
      <c r="J31" s="125" t="str">
        <f aca="false">IF($F$31=0,"",IF($F$31&gt;=1,IF(J30=$R$30,"/",IF($F$31&gt;=2,IF(J30=$S$30,"/",IF($F$31&gt;=3,IF(J30=$T$30,"/",IF($F$31&gt;=4,IF(J30=$U$30,"/",IF($F$31&gt;=5,IF(J30=$V$30,"/",IF($F$31&gt;=6,IF(J30=$W$30,"/",IF($F$31&gt;=7,IF(J30=$X$30,"/",IF($F$31&gt;=8,IF(J30=$Y$30,"/",IF($F$31&gt;=9,IF(J30=$Z$30,"/",""),"")),"")),"")),"")),"")),"")),"")),"")),""))</f>
        <v/>
      </c>
      <c r="K31" s="125" t="str">
        <f aca="false">IF($F$31=0,"",IF($F$31&gt;=1,IF(K30=$R$30,"/",IF($F$31&gt;=2,IF(K30=$S$30,"/",IF($F$31&gt;=3,IF(K30=$T$30,"/",IF($F$31&gt;=4,IF(K30=$U$30,"/",IF($F$31&gt;=5,IF(K30=$V$30,"/",IF($F$31&gt;=6,IF(K30=$W$30,"/",IF($F$31&gt;=7,IF(K30=$X$30,"/",IF($F$31&gt;=8,IF(K30=$Y$30,"/",IF($F$31&gt;=9,IF(K30=$Z$30,"/",""),"")),"")),"")),"")),"")),"")),"")),"")),""))</f>
        <v/>
      </c>
      <c r="L31" s="125" t="str">
        <f aca="false">IF($F$31=0,"",IF($F$31&gt;=1,IF(L30=$R$30,"/",IF($F$31&gt;=2,IF(L30=$S$30,"/",IF($F$31&gt;=3,IF(L30=$T$30,"/",IF($F$31&gt;=4,IF(L30=$U$30,"/",IF($F$31&gt;=5,IF(L30=$V$30,"/",IF($F$31&gt;=6,IF(L30=$W$30,"/",IF($F$31&gt;=7,IF(L30=$X$30,"/",IF($F$31&gt;=8,IF(L30=$Y$30,"/",IF($F$31&gt;=9,IF(L30=$Z$30,"/",""),"")),"")),"")),"")),"")),"")),"")),"")),""))</f>
        <v/>
      </c>
      <c r="M31" s="125" t="str">
        <f aca="false">IF($F$31=0,"",IF($F$31&gt;=1,IF(M30=$R$30,"/",IF($F$31&gt;=2,IF(M30=$S$30,"/",IF($F$31&gt;=3,IF(M30=$T$30,"/",IF($F$31&gt;=4,IF(M30=$U$30,"/",IF($F$31&gt;=5,IF(M30=$V$30,"/",IF($F$31&gt;=6,IF(M30=$W$30,"/",IF($F$31&gt;=7,IF(M30=$X$30,"/",IF($F$31&gt;=8,IF(M30=$Y$30,"/",IF($F$31&gt;=9,IF(M30=$Z$30,"/",""),"")),"")),"")),"")),"")),"")),"")),"")),""))</f>
        <v/>
      </c>
      <c r="N31" s="125" t="str">
        <f aca="false">IF($F$31=0,"",IF($F$31&gt;=1,IF(N30=$R$30,"/",IF($F$31&gt;=2,IF(N30=$S$30,"/",IF($F$31&gt;=3,IF(N30=$T$30,"/",IF($F$31&gt;=4,IF(N30=$U$30,"/",IF($F$31&gt;=5,IF(N30=$V$30,"/",IF($F$31&gt;=6,IF(N30=$W$30,"/",IF($F$31&gt;=7,IF(N30=$X$30,"/",IF($F$31&gt;=8,IF(N30=$Y$30,"/",IF($F$31&gt;=9,IF(N30=$Z$30,"/",""),"")),"")),"")),"")),"")),"")),"")),"")),""))</f>
        <v/>
      </c>
      <c r="O31" s="125" t="str">
        <f aca="false">IF($F$31=0,"",IF($F$31&gt;=1,IF(O30=$R$30,"/",IF($F$31&gt;=2,IF(O30=$S$30,"/",IF($F$31&gt;=3,IF(O30=$T$30,"/",IF($F$31&gt;=4,IF(O30=$U$30,"/",IF($F$31&gt;=5,IF(O30=$V$30,"/",IF($F$31&gt;=6,IF(O30=$W$30,"/",IF($F$31&gt;=7,IF(O30=$X$30,"/",IF($F$31&gt;=8,IF(O30=$Y$30,"/",IF($F$31&gt;=9,IF(O30=$Z$30,"/",""),"")),"")),"")),"")),"")),"")),"")),"")),""))</f>
        <v/>
      </c>
      <c r="P31" s="152"/>
      <c r="Q31" s="96"/>
    </row>
    <row r="32" customFormat="false" ht="39.75" hidden="true" customHeight="true" outlineLevel="0" collapsed="false">
      <c r="A32" s="120"/>
      <c r="B32" s="127"/>
      <c r="C32" s="128"/>
      <c r="D32" s="129"/>
      <c r="E32" s="130"/>
      <c r="F32" s="130"/>
      <c r="G32" s="131" t="n">
        <f aca="false">G25</f>
        <v>0</v>
      </c>
      <c r="H32" s="131" t="n">
        <f aca="false">H25</f>
        <v>0</v>
      </c>
      <c r="I32" s="131" t="n">
        <f aca="false">I25</f>
        <v>0</v>
      </c>
      <c r="J32" s="131" t="n">
        <f aca="false">J25</f>
        <v>0</v>
      </c>
      <c r="K32" s="131" t="n">
        <f aca="false">K25</f>
        <v>0</v>
      </c>
      <c r="L32" s="131" t="n">
        <f aca="false">L25</f>
        <v>0</v>
      </c>
      <c r="M32" s="131" t="n">
        <f aca="false">M25</f>
        <v>0</v>
      </c>
      <c r="N32" s="131" t="n">
        <f aca="false">N25</f>
        <v>0</v>
      </c>
      <c r="O32" s="131" t="n">
        <f aca="false">O25</f>
        <v>0</v>
      </c>
      <c r="P32" s="153"/>
      <c r="Q32" s="96"/>
      <c r="R32" s="115" t="n">
        <f aca="false">SMALL($G$32:$O$32,1)</f>
        <v>0</v>
      </c>
      <c r="S32" s="115" t="n">
        <f aca="false">SMALL($G$32:$O$32,2)</f>
        <v>0</v>
      </c>
      <c r="T32" s="115" t="n">
        <f aca="false">SMALL($G$32:$O$32,3)</f>
        <v>0</v>
      </c>
      <c r="U32" s="115" t="n">
        <f aca="false">SMALL($G$32:$O$32,4)</f>
        <v>0</v>
      </c>
      <c r="V32" s="115" t="n">
        <f aca="false">SMALL($G$32:$O$32,5)</f>
        <v>0</v>
      </c>
      <c r="W32" s="115" t="n">
        <f aca="false">SMALL($G$32:$O$32,6)</f>
        <v>0</v>
      </c>
      <c r="X32" s="115" t="n">
        <f aca="false">SMALL($G$32:$O$32,7)</f>
        <v>0</v>
      </c>
      <c r="Y32" s="115" t="n">
        <f aca="false">SMALL($G$32:$O$32,8)</f>
        <v>0</v>
      </c>
      <c r="Z32" s="115" t="n">
        <f aca="false">SMALL($G$32:$O$32,9)</f>
        <v>0</v>
      </c>
    </row>
    <row r="33" customFormat="false" ht="39.75" hidden="false" customHeight="true" outlineLevel="0" collapsed="false">
      <c r="A33" s="120"/>
      <c r="B33" s="139" t="n">
        <f aca="false">M3</f>
        <v>0</v>
      </c>
      <c r="C33" s="140" t="n">
        <f aca="false">B10</f>
        <v>0</v>
      </c>
      <c r="D33" s="141" t="n">
        <f aca="false">C10</f>
        <v>0</v>
      </c>
      <c r="E33" s="142" t="n">
        <f aca="false">+E19</f>
        <v>0</v>
      </c>
      <c r="F33" s="142" t="n">
        <f aca="false">+'Coups rendus'!N26</f>
        <v>0</v>
      </c>
      <c r="G33" s="143" t="str">
        <f aca="false">IF($F$33=0,"",IF($F$33&gt;=1,IF(G32=$R$32,"/",IF($F$33&gt;=2,IF(G32=$S$32,"/",IF($F$33&gt;=3,IF(G32=$T$32,"/",IF($F$33&gt;=4,IF(G32=$U$32,"/",IF($F$33&gt;=5,IF(G32=$V$32,"/",IF($F$33&gt;=6,IF(G32=$W$32,"/",IF($F$33&gt;=7,IF(G32=$X$32,"/",IF($F$33&gt;=8,IF(G32=$Y$32,"/",IF($F$33&gt;=9,IF(G32=$Z$32,"/",""),"")),"")),"")),"")),"")),"")),"")),"")),""))</f>
        <v/>
      </c>
      <c r="H33" s="143" t="str">
        <f aca="false">IF($F$33=0,"",IF($F$33&gt;=1,IF(H32=$R$32,"/",IF($F$33&gt;=2,IF(H32=$S$32,"/",IF($F$33&gt;=3,IF(H32=$T$32,"/",IF($F$33&gt;=4,IF(H32=$U$32,"/",IF($F$33&gt;=5,IF(H32=$V$32,"/",IF($F$33&gt;=6,IF(H32=$W$32,"/",IF($F$33&gt;=7,IF(H32=$X$32,"/",IF($F$33&gt;=8,IF(H32=$Y$32,"/",IF($F$33&gt;=9,IF(H32=$Z$32,"/",""),"")),"")),"")),"")),"")),"")),"")),"")),""))</f>
        <v/>
      </c>
      <c r="I33" s="143" t="str">
        <f aca="false">IF($F$33=0,"",IF($F$33&gt;=1,IF(I32=$R$32,"/",IF($F$33&gt;=2,IF(I32=$S$32,"/",IF($F$33&gt;=3,IF(I32=$T$32,"/",IF($F$33&gt;=4,IF(I32=$U$32,"/",IF($F$33&gt;=5,IF(I32=$V$32,"/",IF($F$33&gt;=6,IF(I32=$W$32,"/",IF($F$33&gt;=7,IF(I32=$X$32,"/",IF($F$33&gt;=8,IF(I32=$Y$32,"/",IF($F$33&gt;=9,IF(I32=$Z$32,"/",""),"")),"")),"")),"")),"")),"")),"")),"")),""))</f>
        <v/>
      </c>
      <c r="J33" s="143" t="str">
        <f aca="false">IF($F$33=0,"",IF($F$33&gt;=1,IF(J32=$R$32,"/",IF($F$33&gt;=2,IF(J32=$S$32,"/",IF($F$33&gt;=3,IF(J32=$T$32,"/",IF($F$33&gt;=4,IF(J32=$U$32,"/",IF($F$33&gt;=5,IF(J32=$V$32,"/",IF($F$33&gt;=6,IF(J32=$W$32,"/",IF($F$33&gt;=7,IF(J32=$X$32,"/",IF($F$33&gt;=8,IF(J32=$Y$32,"/",IF($F$33&gt;=9,IF(J32=$Z$32,"/",""),"")),"")),"")),"")),"")),"")),"")),"")),""))</f>
        <v/>
      </c>
      <c r="K33" s="143" t="str">
        <f aca="false">IF($F$33=0,"",IF($F$33&gt;=1,IF(K32=$R$32,"/",IF($F$33&gt;=2,IF(K32=$S$32,"/",IF($F$33&gt;=3,IF(K32=$T$32,"/",IF($F$33&gt;=4,IF(K32=$U$32,"/",IF($F$33&gt;=5,IF(K32=$V$32,"/",IF($F$33&gt;=6,IF(K32=$W$32,"/",IF($F$33&gt;=7,IF(K32=$X$32,"/",IF($F$33&gt;=8,IF(K32=$Y$32,"/",IF($F$33&gt;=9,IF(K32=$Z$32,"/",""),"")),"")),"")),"")),"")),"")),"")),"")),""))</f>
        <v/>
      </c>
      <c r="L33" s="143" t="str">
        <f aca="false">IF($F$33=0,"",IF($F$33&gt;=1,IF(L32=$R$32,"/",IF($F$33&gt;=2,IF(L32=$S$32,"/",IF($F$33&gt;=3,IF(L32=$T$32,"/",IF($F$33&gt;=4,IF(L32=$U$32,"/",IF($F$33&gt;=5,IF(L32=$V$32,"/",IF($F$33&gt;=6,IF(L32=$W$32,"/",IF($F$33&gt;=7,IF(L32=$X$32,"/",IF($F$33&gt;=8,IF(L32=$Y$32,"/",IF($F$33&gt;=9,IF(L32=$Z$32,"/",""),"")),"")),"")),"")),"")),"")),"")),"")),""))</f>
        <v/>
      </c>
      <c r="M33" s="143" t="str">
        <f aca="false">IF($F$33=0,"",IF($F$33&gt;=1,IF(M32=$R$32,"/",IF($F$33&gt;=2,IF(M32=$S$32,"/",IF($F$33&gt;=3,IF(M32=$T$32,"/",IF($F$33&gt;=4,IF(M32=$U$32,"/",IF($F$33&gt;=5,IF(M32=$V$32,"/",IF($F$33&gt;=6,IF(M32=$W$32,"/",IF($F$33&gt;=7,IF(M32=$X$32,"/",IF($F$33&gt;=8,IF(M32=$Y$32,"/",IF($F$33&gt;=9,IF(M32=$Z$32,"/",""),"")),"")),"")),"")),"")),"")),"")),"")),""))</f>
        <v/>
      </c>
      <c r="N33" s="143" t="str">
        <f aca="false">IF($F$33=0,"",IF($F$33&gt;=1,IF(N32=$R$32,"/",IF($F$33&gt;=2,IF(N32=$S$32,"/",IF($F$33&gt;=3,IF(N32=$T$32,"/",IF($F$33&gt;=4,IF(N32=$U$32,"/",IF($F$33&gt;=5,IF(N32=$V$32,"/",IF($F$33&gt;=6,IF(N32=$W$32,"/",IF($F$33&gt;=7,IF(N32=$X$32,"/",IF($F$33&gt;=8,IF(N32=$Y$32,"/",IF($F$33&gt;=9,IF(N32=$Z$32,"/",""),"")),"")),"")),"")),"")),"")),"")),"")),""))</f>
        <v/>
      </c>
      <c r="O33" s="143" t="str">
        <f aca="false">IF($F$33=0,"",IF($F$33&gt;=1,IF(O32=$R$32,"/",IF($F$33&gt;=2,IF(O32=$S$32,"/",IF($F$33&gt;=3,IF(O32=$T$32,"/",IF($F$33&gt;=4,IF(O32=$U$32,"/",IF($F$33&gt;=5,IF(O32=$V$32,"/",IF($F$33&gt;=6,IF(O32=$W$32,"/",IF($F$33&gt;=7,IF(O32=$X$32,"/",IF($F$33&gt;=8,IF(O32=$Y$32,"/",IF($F$33&gt;=9,IF(O32=$Z$32,"/",""),"")),"")),"")),"")),"")),"")),"")),"")),""))</f>
        <v/>
      </c>
      <c r="P33" s="154"/>
      <c r="Q33" s="96"/>
    </row>
    <row r="34" customFormat="false" ht="13.5" hidden="false" customHeight="true" outlineLevel="0" collapsed="false">
      <c r="A34" s="116"/>
      <c r="D34" s="161"/>
      <c r="Q34" s="96"/>
    </row>
    <row r="35" customFormat="false" ht="17.25" hidden="false" customHeight="true" outlineLevel="0" collapsed="false">
      <c r="A35" s="116"/>
      <c r="B35" s="96"/>
      <c r="C35" s="162" t="str">
        <f aca="false">Donnees!C29</f>
        <v>On place la balle sur le fairway.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16"/>
      <c r="Q35" s="96"/>
    </row>
    <row r="36" customFormat="false" ht="17.25" hidden="false" customHeight="true" outlineLevel="0" collapsed="false">
      <c r="A36" s="116"/>
      <c r="B36" s="96"/>
      <c r="C36" s="163" t="n">
        <f aca="false">Donnees!C30</f>
        <v>0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  <c r="Q36" s="96"/>
    </row>
    <row r="37" customFormat="false" ht="17.25" hidden="false" customHeight="true" outlineLevel="0" collapsed="false">
      <c r="A37" s="116"/>
      <c r="B37" s="96"/>
      <c r="C37" s="163" t="n">
        <f aca="false">Donnees!C31</f>
        <v>0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4"/>
      <c r="Q37" s="96"/>
    </row>
    <row r="38" customFormat="false" ht="17.25" hidden="false" customHeight="true" outlineLevel="0" collapsed="false">
      <c r="A38" s="116"/>
      <c r="B38" s="96"/>
      <c r="C38" s="165" t="str">
        <f aca="false">Donnees!C32</f>
        <v> 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4"/>
      <c r="Q38" s="96"/>
    </row>
    <row r="39" customFormat="false" ht="13.5" hidden="false" customHeight="true" outlineLevel="0" collapsed="false">
      <c r="A39" s="148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66"/>
    </row>
  </sheetData>
  <sheetProtection sheet="true" objects="true" scenarios="true"/>
  <mergeCells count="17">
    <mergeCell ref="A1:Q1"/>
    <mergeCell ref="B3:F3"/>
    <mergeCell ref="G3:J3"/>
    <mergeCell ref="K3:L3"/>
    <mergeCell ref="M3:P3"/>
    <mergeCell ref="F5:I5"/>
    <mergeCell ref="J5:O5"/>
    <mergeCell ref="A6:A11"/>
    <mergeCell ref="C12:E12"/>
    <mergeCell ref="F12:O12"/>
    <mergeCell ref="A13:A19"/>
    <mergeCell ref="F26:O26"/>
    <mergeCell ref="A27:A33"/>
    <mergeCell ref="C35:O35"/>
    <mergeCell ref="C36:O36"/>
    <mergeCell ref="C37:O37"/>
    <mergeCell ref="C38:O3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K31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F27" activeCellId="0" sqref="F27"/>
    </sheetView>
  </sheetViews>
  <sheetFormatPr defaultColWidth="10.65234375" defaultRowHeight="14.05" zeroHeight="false" outlineLevelRow="0" outlineLevelCol="0"/>
  <cols>
    <col collapsed="false" customWidth="true" hidden="false" outlineLevel="0" max="1" min="1" style="1" width="14.82"/>
    <col collapsed="false" customWidth="true" hidden="false" outlineLevel="0" max="2" min="2" style="1" width="25.81"/>
    <col collapsed="false" customWidth="true" hidden="false" outlineLevel="0" max="3" min="3" style="1" width="8.99"/>
    <col collapsed="false" customWidth="true" hidden="false" outlineLevel="0" max="4" min="4" style="1" width="10.72"/>
    <col collapsed="false" customWidth="true" hidden="false" outlineLevel="0" max="6" min="5" style="1" width="20.79"/>
    <col collapsed="false" customWidth="true" hidden="false" outlineLevel="0" max="7" min="7" style="1" width="10.72"/>
    <col collapsed="false" customWidth="true" hidden="false" outlineLevel="0" max="8" min="8" style="1" width="25.81"/>
    <col collapsed="false" customWidth="true" hidden="false" outlineLevel="0" max="9" min="9" style="1" width="20.79"/>
    <col collapsed="false" customWidth="false" hidden="false" outlineLevel="0" max="11" min="10" style="2" width="10.65"/>
    <col collapsed="false" customWidth="false" hidden="false" outlineLevel="0" max="257" min="12" style="3" width="10.65"/>
  </cols>
  <sheetData>
    <row r="1" customFormat="false" ht="13.5" hidden="false" customHeight="true" outlineLevel="0" collapsed="false">
      <c r="J1" s="89"/>
    </row>
    <row r="2" customFormat="false" ht="19.5" hidden="false" customHeight="true" outlineLevel="0" collapsed="false">
      <c r="B2" s="167" t="s">
        <v>47</v>
      </c>
      <c r="C2" s="167"/>
      <c r="D2" s="167" t="s">
        <v>48</v>
      </c>
      <c r="E2" s="167"/>
      <c r="F2" s="167" t="s">
        <v>49</v>
      </c>
      <c r="G2" s="167"/>
      <c r="H2" s="167" t="s">
        <v>50</v>
      </c>
      <c r="I2" s="167" t="s">
        <v>51</v>
      </c>
      <c r="J2" s="89"/>
    </row>
    <row r="3" customFormat="false" ht="19.5" hidden="false" customHeight="true" outlineLevel="0" collapsed="false">
      <c r="B3" s="168" t="n">
        <f aca="false">Donnees!E12</f>
        <v>0</v>
      </c>
      <c r="C3" s="168"/>
      <c r="D3" s="168" t="n">
        <f aca="false">Donnees!C14</f>
        <v>0</v>
      </c>
      <c r="E3" s="168"/>
      <c r="F3" s="168" t="n">
        <f aca="false">Donnees!L14</f>
        <v>0</v>
      </c>
      <c r="G3" s="168"/>
      <c r="H3" s="169" t="n">
        <f aca="false">Donnees!H12</f>
        <v>0</v>
      </c>
      <c r="I3" s="169" t="n">
        <f aca="false">Donnees!M12</f>
        <v>0</v>
      </c>
      <c r="J3" s="89"/>
    </row>
    <row r="4" customFormat="false" ht="7.5" hidden="false" customHeight="true" outlineLevel="0" collapsed="false">
      <c r="D4" s="40"/>
      <c r="E4" s="40"/>
      <c r="F4" s="40"/>
      <c r="G4" s="40"/>
      <c r="J4" s="89"/>
    </row>
    <row r="5" customFormat="false" ht="19.5" hidden="false" customHeight="true" outlineLevel="0" collapsed="false">
      <c r="B5" s="170" t="s">
        <v>52</v>
      </c>
      <c r="C5" s="167" t="s">
        <v>53</v>
      </c>
      <c r="D5" s="170" t="s">
        <v>54</v>
      </c>
      <c r="E5" s="170" t="s">
        <v>55</v>
      </c>
      <c r="F5" s="170" t="s">
        <v>56</v>
      </c>
      <c r="G5" s="170" t="s">
        <v>54</v>
      </c>
      <c r="H5" s="170" t="s">
        <v>52</v>
      </c>
      <c r="I5" s="167" t="s">
        <v>53</v>
      </c>
      <c r="J5" s="89"/>
    </row>
    <row r="6" customFormat="false" ht="19.5" hidden="false" customHeight="true" outlineLevel="0" collapsed="false">
      <c r="B6" s="171" t="s">
        <v>57</v>
      </c>
      <c r="C6" s="167"/>
      <c r="D6" s="171" t="s">
        <v>58</v>
      </c>
      <c r="E6" s="171" t="s">
        <v>45</v>
      </c>
      <c r="F6" s="171" t="s">
        <v>59</v>
      </c>
      <c r="G6" s="171" t="s">
        <v>58</v>
      </c>
      <c r="H6" s="171" t="s">
        <v>60</v>
      </c>
      <c r="I6" s="167"/>
      <c r="J6" s="89"/>
    </row>
    <row r="7" customFormat="false" ht="7.5" hidden="false" customHeight="true" outlineLevel="0" collapsed="false">
      <c r="B7" s="40"/>
      <c r="C7" s="40"/>
      <c r="D7" s="40"/>
      <c r="E7" s="40"/>
      <c r="F7" s="40"/>
      <c r="G7" s="40"/>
      <c r="H7" s="40"/>
      <c r="I7" s="40"/>
      <c r="J7" s="89"/>
    </row>
    <row r="8" customFormat="false" ht="19.5" hidden="false" customHeight="true" outlineLevel="0" collapsed="false">
      <c r="B8" s="172" t="str">
        <f aca="false">Donnees!C17&amp;Donnees!T14&amp;Donnees!F17</f>
        <v> </v>
      </c>
      <c r="C8" s="173" t="n">
        <f aca="false">Donnees!I17</f>
        <v>0</v>
      </c>
      <c r="D8" s="172"/>
      <c r="E8" s="174"/>
      <c r="F8" s="172"/>
      <c r="G8" s="172"/>
      <c r="H8" s="172" t="str">
        <f aca="false">Donnees!L17&amp;Donnees!T14&amp;Donnees!O17</f>
        <v> </v>
      </c>
      <c r="I8" s="173" t="n">
        <f aca="false">Donnees!R17</f>
        <v>0</v>
      </c>
      <c r="J8" s="89"/>
    </row>
    <row r="9" customFormat="false" ht="19.5" hidden="false" customHeight="true" outlineLevel="0" collapsed="false">
      <c r="B9" s="172" t="str">
        <f aca="false">Donnees!C18&amp;Donnees!T14&amp;Donnees!F18</f>
        <v> </v>
      </c>
      <c r="C9" s="173" t="n">
        <f aca="false">Donnees!I18</f>
        <v>0</v>
      </c>
      <c r="D9" s="172"/>
      <c r="E9" s="175"/>
      <c r="F9" s="172"/>
      <c r="G9" s="172"/>
      <c r="H9" s="172" t="str">
        <f aca="false">Donnees!L18&amp;Donnees!T14&amp;Donnees!O18</f>
        <v> </v>
      </c>
      <c r="I9" s="173" t="n">
        <f aca="false">Donnees!R18</f>
        <v>0</v>
      </c>
      <c r="J9" s="89"/>
    </row>
    <row r="10" customFormat="false" ht="19.5" hidden="false" customHeight="true" outlineLevel="0" collapsed="false">
      <c r="B10" s="176" t="s">
        <v>45</v>
      </c>
      <c r="C10" s="176"/>
      <c r="D10" s="172"/>
      <c r="E10" s="172"/>
      <c r="F10" s="177"/>
      <c r="G10" s="172"/>
      <c r="H10" s="172"/>
      <c r="I10" s="172"/>
      <c r="J10" s="89"/>
    </row>
    <row r="11" customFormat="false" ht="7.5" hidden="false" customHeight="true" outlineLevel="0" collapsed="false">
      <c r="B11" s="40"/>
      <c r="C11" s="40"/>
      <c r="J11" s="89"/>
    </row>
    <row r="12" customFormat="false" ht="19.5" hidden="false" customHeight="true" outlineLevel="0" collapsed="false">
      <c r="B12" s="178" t="str">
        <f aca="false">Donnees!C19&amp;Donnees!T14&amp;Donnees!F19</f>
        <v> </v>
      </c>
      <c r="C12" s="173" t="n">
        <f aca="false">Donnees!I19</f>
        <v>0</v>
      </c>
      <c r="D12" s="172"/>
      <c r="E12" s="174"/>
      <c r="F12" s="172"/>
      <c r="G12" s="172"/>
      <c r="H12" s="172" t="str">
        <f aca="false">Donnees!L19&amp;Donnees!T14&amp;Donnees!O19</f>
        <v> </v>
      </c>
      <c r="I12" s="173" t="n">
        <f aca="false">Donnees!R19</f>
        <v>0</v>
      </c>
      <c r="J12" s="89"/>
    </row>
    <row r="13" customFormat="false" ht="19.5" hidden="false" customHeight="true" outlineLevel="0" collapsed="false">
      <c r="B13" s="178" t="str">
        <f aca="false">Donnees!C20&amp;Donnees!T14&amp;Donnees!F20</f>
        <v> </v>
      </c>
      <c r="C13" s="173" t="n">
        <f aca="false">Donnees!I20</f>
        <v>0</v>
      </c>
      <c r="D13" s="172"/>
      <c r="E13" s="175"/>
      <c r="F13" s="179"/>
      <c r="G13" s="172"/>
      <c r="H13" s="172" t="str">
        <f aca="false">Donnees!L20&amp;Donnees!T14&amp;Donnees!O20</f>
        <v> </v>
      </c>
      <c r="I13" s="173" t="n">
        <f aca="false">Donnees!R20</f>
        <v>0</v>
      </c>
      <c r="J13" s="89"/>
    </row>
    <row r="14" customFormat="false" ht="19.5" hidden="false" customHeight="true" outlineLevel="0" collapsed="false">
      <c r="B14" s="176" t="s">
        <v>45</v>
      </c>
      <c r="C14" s="176"/>
      <c r="D14" s="172"/>
      <c r="E14" s="172"/>
      <c r="F14" s="177"/>
      <c r="G14" s="172"/>
      <c r="H14" s="172"/>
      <c r="I14" s="172"/>
      <c r="J14" s="89"/>
    </row>
    <row r="15" customFormat="false" ht="7.5" hidden="false" customHeight="true" outlineLevel="0" collapsed="false">
      <c r="B15" s="40"/>
      <c r="C15" s="40"/>
      <c r="F15" s="180"/>
      <c r="J15" s="89"/>
    </row>
    <row r="16" customFormat="false" ht="19.5" hidden="false" customHeight="true" outlineLevel="0" collapsed="false">
      <c r="B16" s="172" t="str">
        <f aca="false">Donnees!C21&amp;Donnees!T14&amp;Donnees!F21</f>
        <v> </v>
      </c>
      <c r="C16" s="173" t="n">
        <f aca="false">Donnees!I21</f>
        <v>0</v>
      </c>
      <c r="D16" s="172"/>
      <c r="E16" s="174"/>
      <c r="F16" s="172"/>
      <c r="G16" s="172"/>
      <c r="H16" s="172" t="str">
        <f aca="false">Donnees!L21&amp;Donnees!T14&amp;Donnees!O21</f>
        <v> </v>
      </c>
      <c r="I16" s="173" t="n">
        <f aca="false">Donnees!R21</f>
        <v>0</v>
      </c>
      <c r="J16" s="89"/>
    </row>
    <row r="17" customFormat="false" ht="19.5" hidden="false" customHeight="true" outlineLevel="0" collapsed="false">
      <c r="B17" s="172" t="str">
        <f aca="false">Donnees!C22&amp;Donnees!T14&amp;Donnees!F22</f>
        <v> </v>
      </c>
      <c r="C17" s="173" t="n">
        <f aca="false">Donnees!I22</f>
        <v>0</v>
      </c>
      <c r="D17" s="172"/>
      <c r="E17" s="175"/>
      <c r="F17" s="179"/>
      <c r="G17" s="172"/>
      <c r="H17" s="172" t="str">
        <f aca="false">Donnees!L22&amp;Donnees!T14&amp;Donnees!O22</f>
        <v> </v>
      </c>
      <c r="I17" s="173" t="n">
        <f aca="false">Donnees!R22</f>
        <v>0</v>
      </c>
      <c r="J17" s="89"/>
    </row>
    <row r="18" customFormat="false" ht="19.5" hidden="false" customHeight="true" outlineLevel="0" collapsed="false">
      <c r="B18" s="176" t="s">
        <v>45</v>
      </c>
      <c r="C18" s="176"/>
      <c r="D18" s="172"/>
      <c r="E18" s="172"/>
      <c r="F18" s="177"/>
      <c r="G18" s="172"/>
      <c r="H18" s="172"/>
      <c r="I18" s="172"/>
      <c r="J18" s="89"/>
    </row>
    <row r="19" customFormat="false" ht="7.5" hidden="false" customHeight="true" outlineLevel="0" collapsed="false">
      <c r="B19" s="40"/>
      <c r="F19" s="180"/>
      <c r="J19" s="89"/>
    </row>
    <row r="20" customFormat="false" ht="19.5" hidden="false" customHeight="true" outlineLevel="0" collapsed="false">
      <c r="B20" s="172" t="str">
        <f aca="false">Donnees!C23&amp;Donnees!T14&amp;Donnees!F23</f>
        <v> </v>
      </c>
      <c r="C20" s="173" t="n">
        <f aca="false">Donnees!I23</f>
        <v>0</v>
      </c>
      <c r="D20" s="172"/>
      <c r="E20" s="174"/>
      <c r="F20" s="172"/>
      <c r="G20" s="172"/>
      <c r="H20" s="172" t="str">
        <f aca="false">Donnees!L23&amp;Donnees!T14&amp;Donnees!O23</f>
        <v> </v>
      </c>
      <c r="I20" s="173" t="n">
        <f aca="false">Donnees!R23</f>
        <v>0</v>
      </c>
      <c r="J20" s="89"/>
    </row>
    <row r="21" customFormat="false" ht="19.5" hidden="false" customHeight="true" outlineLevel="0" collapsed="false">
      <c r="B21" s="172" t="str">
        <f aca="false">Donnees!C24&amp;Donnees!T14&amp;Donnees!F24</f>
        <v> </v>
      </c>
      <c r="C21" s="173" t="n">
        <f aca="false">Donnees!I24</f>
        <v>0</v>
      </c>
      <c r="D21" s="172"/>
      <c r="E21" s="175"/>
      <c r="F21" s="172"/>
      <c r="G21" s="172"/>
      <c r="H21" s="172" t="str">
        <f aca="false">Donnees!L24&amp;Donnees!T14&amp;Donnees!O24</f>
        <v> </v>
      </c>
      <c r="I21" s="173" t="n">
        <f aca="false">Donnees!R24</f>
        <v>0</v>
      </c>
      <c r="J21" s="89"/>
    </row>
    <row r="22" customFormat="false" ht="19.5" hidden="false" customHeight="true" outlineLevel="0" collapsed="false">
      <c r="B22" s="176" t="s">
        <v>45</v>
      </c>
      <c r="C22" s="176" t="s">
        <v>45</v>
      </c>
      <c r="D22" s="176"/>
      <c r="E22" s="172"/>
      <c r="F22" s="177"/>
      <c r="G22" s="172"/>
      <c r="H22" s="172"/>
      <c r="I22" s="172"/>
      <c r="J22" s="89"/>
    </row>
    <row r="23" customFormat="false" ht="7.5" hidden="false" customHeight="true" outlineLevel="0" collapsed="false">
      <c r="B23" s="40"/>
      <c r="C23" s="40"/>
      <c r="J23" s="89"/>
    </row>
    <row r="24" customFormat="false" ht="19.5" hidden="false" customHeight="true" outlineLevel="0" collapsed="false">
      <c r="B24" s="172" t="str">
        <f aca="false">Donnees!C25&amp;Donnees!T14&amp;Donnees!F25</f>
        <v> </v>
      </c>
      <c r="C24" s="173" t="n">
        <f aca="false">Donnees!I25</f>
        <v>0</v>
      </c>
      <c r="D24" s="172"/>
      <c r="E24" s="174"/>
      <c r="F24" s="172"/>
      <c r="G24" s="172"/>
      <c r="H24" s="172" t="str">
        <f aca="false">Donnees!L25&amp;Donnees!T14&amp;Donnees!O25</f>
        <v> </v>
      </c>
      <c r="I24" s="173" t="n">
        <f aca="false">Donnees!R25</f>
        <v>0</v>
      </c>
      <c r="J24" s="89"/>
    </row>
    <row r="25" customFormat="false" ht="19.5" hidden="false" customHeight="true" outlineLevel="0" collapsed="false">
      <c r="B25" s="172" t="str">
        <f aca="false">Donnees!C26&amp;Donnees!T14&amp;Donnees!F26</f>
        <v> </v>
      </c>
      <c r="C25" s="173" t="n">
        <f aca="false">Donnees!I26</f>
        <v>0</v>
      </c>
      <c r="D25" s="172"/>
      <c r="E25" s="175"/>
      <c r="F25" s="172"/>
      <c r="G25" s="172"/>
      <c r="H25" s="172" t="str">
        <f aca="false">Donnees!L26&amp;Donnees!T14&amp;Donnees!O26</f>
        <v> </v>
      </c>
      <c r="I25" s="173" t="n">
        <f aca="false">Donnees!R26</f>
        <v>0</v>
      </c>
      <c r="J25" s="89"/>
    </row>
    <row r="26" customFormat="false" ht="19.5" hidden="false" customHeight="true" outlineLevel="0" collapsed="false">
      <c r="B26" s="176" t="s">
        <v>45</v>
      </c>
      <c r="C26" s="176"/>
      <c r="D26" s="172"/>
      <c r="E26" s="172"/>
      <c r="F26" s="177"/>
      <c r="G26" s="172"/>
      <c r="H26" s="172"/>
      <c r="I26" s="172"/>
      <c r="J26" s="89"/>
    </row>
    <row r="27" customFormat="false" ht="7.5" hidden="false" customHeight="true" outlineLevel="0" collapsed="false">
      <c r="J27" s="89"/>
    </row>
    <row r="28" customFormat="false" ht="19.5" hidden="false" customHeight="true" outlineLevel="0" collapsed="false">
      <c r="B28" s="167" t="s">
        <v>61</v>
      </c>
      <c r="C28" s="167"/>
      <c r="D28" s="167"/>
      <c r="E28" s="181"/>
      <c r="F28" s="167" t="s">
        <v>62</v>
      </c>
      <c r="G28" s="167"/>
      <c r="H28" s="167"/>
      <c r="I28" s="181"/>
      <c r="J28" s="89"/>
    </row>
    <row r="29" customFormat="false" ht="7.5" hidden="false" customHeight="true" outlineLevel="0" collapsed="false">
      <c r="J29" s="89"/>
    </row>
    <row r="30" customFormat="false" ht="19.5" hidden="false" customHeight="true" outlineLevel="0" collapsed="false">
      <c r="B30" s="167" t="s">
        <v>63</v>
      </c>
      <c r="C30" s="167"/>
      <c r="D30" s="182"/>
      <c r="E30" s="167" t="s">
        <v>64</v>
      </c>
      <c r="F30" s="167"/>
      <c r="G30" s="182"/>
      <c r="H30" s="167" t="s">
        <v>65</v>
      </c>
      <c r="I30" s="182"/>
      <c r="J30" s="89"/>
      <c r="K30" s="183"/>
    </row>
    <row r="31" customFormat="false" ht="13.5" hidden="false" customHeight="true" outlineLevel="0" collapsed="false">
      <c r="J31" s="89"/>
    </row>
  </sheetData>
  <sheetProtection sheet="true" objects="true" scenarios="true"/>
  <mergeCells count="17">
    <mergeCell ref="B2:C2"/>
    <mergeCell ref="D2:E2"/>
    <mergeCell ref="F2:G2"/>
    <mergeCell ref="B3:C3"/>
    <mergeCell ref="D3:E3"/>
    <mergeCell ref="F3:G3"/>
    <mergeCell ref="C5:C6"/>
    <mergeCell ref="I5:I6"/>
    <mergeCell ref="B10:C10"/>
    <mergeCell ref="B14:C14"/>
    <mergeCell ref="B18:C18"/>
    <mergeCell ref="B22:C22"/>
    <mergeCell ref="B26:C26"/>
    <mergeCell ref="B28:D28"/>
    <mergeCell ref="F28:H28"/>
    <mergeCell ref="B30:C30"/>
    <mergeCell ref="E30:F30"/>
  </mergeCells>
  <printOptions headings="false" gridLines="false" gridLinesSet="true" horizontalCentered="false" verticalCentered="false"/>
  <pageMargins left="0.413888888888889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6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O5" activeCellId="0" sqref="O5"/>
    </sheetView>
  </sheetViews>
  <sheetFormatPr defaultColWidth="11.47265625" defaultRowHeight="12.8" zeroHeight="false" outlineLevelRow="0" outlineLevelCol="0"/>
  <cols>
    <col collapsed="false" customWidth="true" hidden="false" outlineLevel="0" max="1" min="1" style="2" width="25.35"/>
    <col collapsed="false" customWidth="true" hidden="false" outlineLevel="0" max="2" min="2" style="2" width="4.25"/>
    <col collapsed="false" customWidth="true" hidden="false" outlineLevel="0" max="3" min="3" style="184" width="4.25"/>
    <col collapsed="false" customWidth="true" hidden="false" outlineLevel="0" max="4" min="4" style="184" width="6.26"/>
    <col collapsed="false" customWidth="true" hidden="false" outlineLevel="0" max="5" min="5" style="2" width="10.12"/>
    <col collapsed="false" customWidth="true" hidden="false" outlineLevel="0" max="6" min="6" style="2" width="9.14"/>
    <col collapsed="false" customWidth="true" hidden="false" outlineLevel="0" max="7" min="7" style="185" width="7.56"/>
    <col collapsed="false" customWidth="true" hidden="false" outlineLevel="0" max="8" min="8" style="186" width="7.16"/>
    <col collapsed="false" customWidth="true" hidden="false" outlineLevel="0" max="9" min="9" style="2" width="3.64"/>
    <col collapsed="false" customWidth="true" hidden="false" outlineLevel="0" max="10" min="10" style="2" width="6.43"/>
    <col collapsed="false" customWidth="true" hidden="false" outlineLevel="0" max="11" min="11" style="2" width="10.86"/>
    <col collapsed="false" customWidth="true" hidden="false" outlineLevel="0" max="12" min="12" style="185" width="9.41"/>
    <col collapsed="false" customWidth="true" hidden="false" outlineLevel="0" max="13" min="13" style="185" width="5.37"/>
    <col collapsed="false" customWidth="true" hidden="false" outlineLevel="0" max="14" min="14" style="184" width="7.16"/>
    <col collapsed="false" customWidth="true" hidden="false" outlineLevel="0" max="15" min="15" style="184" width="5.44"/>
    <col collapsed="false" customWidth="true" hidden="false" outlineLevel="0" max="16" min="16" style="2" width="32.15"/>
    <col collapsed="false" customWidth="false" hidden="false" outlineLevel="0" max="257" min="17" style="3" width="11.47"/>
  </cols>
  <sheetData>
    <row r="1" customFormat="false" ht="12.75" hidden="false" customHeight="true" outlineLevel="0" collapsed="false">
      <c r="A1" s="185"/>
      <c r="B1" s="185"/>
      <c r="C1" s="186"/>
      <c r="D1" s="186"/>
      <c r="E1" s="185"/>
      <c r="F1" s="185"/>
      <c r="I1" s="185"/>
      <c r="J1" s="185"/>
      <c r="K1" s="185"/>
      <c r="N1" s="186"/>
      <c r="O1" s="186"/>
      <c r="P1" s="185"/>
    </row>
    <row r="2" customFormat="false" ht="15" hidden="false" customHeight="true" outlineLevel="0" collapsed="false">
      <c r="A2" s="187" t="s">
        <v>66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customFormat="false" ht="15" hidden="false" customHeight="true" outlineLevel="0" collapsed="false">
      <c r="A3" s="188" t="s">
        <v>67</v>
      </c>
      <c r="B3" s="188"/>
      <c r="C3" s="189"/>
      <c r="D3" s="189"/>
      <c r="E3" s="190"/>
      <c r="F3" s="190"/>
      <c r="G3" s="190"/>
      <c r="H3" s="189"/>
      <c r="I3" s="190"/>
      <c r="J3" s="190"/>
      <c r="K3" s="190"/>
      <c r="L3" s="190"/>
      <c r="M3" s="190"/>
      <c r="N3" s="189"/>
      <c r="O3" s="189"/>
      <c r="P3" s="188" t="s">
        <v>68</v>
      </c>
    </row>
    <row r="4" s="193" customFormat="true" ht="18" hidden="false" customHeight="true" outlineLevel="0" collapsed="false">
      <c r="A4" s="191" t="s">
        <v>69</v>
      </c>
      <c r="B4" s="191"/>
      <c r="C4" s="192"/>
      <c r="D4" s="192" t="s">
        <v>24</v>
      </c>
      <c r="E4" s="192" t="s">
        <v>70</v>
      </c>
      <c r="F4" s="192" t="s">
        <v>71</v>
      </c>
      <c r="G4" s="192" t="s">
        <v>72</v>
      </c>
      <c r="H4" s="192" t="s">
        <v>73</v>
      </c>
      <c r="I4" s="192"/>
      <c r="J4" s="192" t="s">
        <v>24</v>
      </c>
      <c r="K4" s="192" t="s">
        <v>70</v>
      </c>
      <c r="L4" s="192" t="s">
        <v>71</v>
      </c>
      <c r="M4" s="192" t="s">
        <v>74</v>
      </c>
      <c r="N4" s="192" t="s">
        <v>73</v>
      </c>
      <c r="O4" s="192"/>
      <c r="P4" s="191" t="s">
        <v>69</v>
      </c>
    </row>
    <row r="5" s="193" customFormat="true" ht="18" hidden="false" customHeight="true" outlineLevel="0" collapsed="false">
      <c r="A5" s="194" t="str">
        <f aca="false">Donnees!C17&amp;Donnees!T14&amp;Donnees!F17</f>
        <v> </v>
      </c>
      <c r="B5" s="195" t="str">
        <f aca="false">(IF(Donnees!J17="","",Donnees!J17))</f>
        <v/>
      </c>
      <c r="C5" s="196" t="s">
        <v>75</v>
      </c>
      <c r="D5" s="197" t="n">
        <f aca="false">+Donnees!I17</f>
        <v>0</v>
      </c>
      <c r="E5" s="198" t="n">
        <f aca="false">IF(B5="H",MIN(D5,22),MIN(D5,24))</f>
        <v>0</v>
      </c>
      <c r="F5" s="199" t="n">
        <f aca="false">E5-MIN(E6,E5,K6,K5)</f>
        <v>0</v>
      </c>
      <c r="G5" s="200" t="n">
        <f aca="false">ROUND(F5,0)</f>
        <v>0</v>
      </c>
      <c r="H5" s="201" t="n">
        <f aca="false">ROUND((G5*3)/8,0)</f>
        <v>0</v>
      </c>
      <c r="I5" s="196" t="s">
        <v>76</v>
      </c>
      <c r="J5" s="202" t="n">
        <f aca="false">Donnees!R17</f>
        <v>0</v>
      </c>
      <c r="K5" s="198" t="n">
        <f aca="false">IF(O5="H",MIN(J5,22),MIN(J5,24))</f>
        <v>0</v>
      </c>
      <c r="L5" s="199" t="n">
        <f aca="false">K5-MIN(E5,E6,K5,K6)</f>
        <v>0</v>
      </c>
      <c r="M5" s="200" t="n">
        <f aca="false">ROUND(L5,0)</f>
        <v>0</v>
      </c>
      <c r="N5" s="201" t="n">
        <f aca="false">ROUND((M5*3)/8,0)</f>
        <v>0</v>
      </c>
      <c r="O5" s="195" t="str">
        <f aca="false">(IF(Donnees!S17="","",Donnees!S17))</f>
        <v/>
      </c>
      <c r="P5" s="203" t="str">
        <f aca="false">Donnees!L17&amp;Donnees!T14&amp;Donnees!O17</f>
        <v> </v>
      </c>
    </row>
    <row r="6" s="193" customFormat="true" ht="18" hidden="false" customHeight="true" outlineLevel="0" collapsed="false">
      <c r="A6" s="204" t="str">
        <f aca="false">Donnees!C18&amp;Donnees!T14&amp;Donnees!F18</f>
        <v> </v>
      </c>
      <c r="B6" s="205" t="str">
        <f aca="false">(IF(Donnees!J18="","",Donnees!J18))</f>
        <v/>
      </c>
      <c r="C6" s="206" t="s">
        <v>77</v>
      </c>
      <c r="D6" s="207" t="n">
        <f aca="false">Donnees!I18</f>
        <v>0</v>
      </c>
      <c r="E6" s="208" t="n">
        <f aca="false">IF(B6="H",MIN(D6,22),MIN(D6,24))</f>
        <v>0</v>
      </c>
      <c r="F6" s="209" t="n">
        <f aca="false">E6-MIN(E5,E6,K5,K6)</f>
        <v>0</v>
      </c>
      <c r="G6" s="210" t="n">
        <f aca="false">ROUND(F6,0)</f>
        <v>0</v>
      </c>
      <c r="H6" s="211" t="n">
        <f aca="false">ROUND((G6*3)/8,0)</f>
        <v>0</v>
      </c>
      <c r="I6" s="206" t="s">
        <v>78</v>
      </c>
      <c r="J6" s="207" t="n">
        <f aca="false">Donnees!R18</f>
        <v>0</v>
      </c>
      <c r="K6" s="208" t="n">
        <f aca="false">IF(O6="H",MIN(J6,22),MIN(J6,24))</f>
        <v>0</v>
      </c>
      <c r="L6" s="209" t="n">
        <f aca="false">K6-MIN(E5,E6,K5,K6)</f>
        <v>0</v>
      </c>
      <c r="M6" s="210" t="n">
        <f aca="false">ROUND(L6,0)</f>
        <v>0</v>
      </c>
      <c r="N6" s="211" t="n">
        <f aca="false">ROUND((M6*3)/8,0)</f>
        <v>0</v>
      </c>
      <c r="O6" s="205" t="str">
        <f aca="false">(IF(Donnees!S18="","",Donnees!S18))</f>
        <v/>
      </c>
      <c r="P6" s="212" t="str">
        <f aca="false">Donnees!L18&amp;Donnees!T14&amp;Donnees!O18</f>
        <v> </v>
      </c>
    </row>
    <row r="7" s="193" customFormat="true" ht="18" hidden="false" customHeight="true" outlineLevel="0" collapsed="false">
      <c r="A7" s="194" t="str">
        <f aca="false">Donnees!C19&amp;Donnees!T14&amp;Donnees!F19</f>
        <v> </v>
      </c>
      <c r="B7" s="195" t="str">
        <f aca="false">(IF(Donnees!J19="","",Donnees!J19))</f>
        <v/>
      </c>
      <c r="C7" s="196" t="s">
        <v>79</v>
      </c>
      <c r="D7" s="197" t="n">
        <f aca="false">Donnees!I19</f>
        <v>0</v>
      </c>
      <c r="E7" s="198" t="n">
        <f aca="false">IF(B7="H",MIN(D7,22),MIN(D7,24))</f>
        <v>0</v>
      </c>
      <c r="F7" s="199" t="n">
        <f aca="false">E7-MIN(E7,E8,K7,K8)</f>
        <v>0</v>
      </c>
      <c r="G7" s="200" t="n">
        <f aca="false">ROUND(F7,0)</f>
        <v>0</v>
      </c>
      <c r="H7" s="201" t="n">
        <f aca="false">ROUND((G7*3)/8,0)</f>
        <v>0</v>
      </c>
      <c r="I7" s="196" t="s">
        <v>80</v>
      </c>
      <c r="J7" s="202" t="n">
        <f aca="false">Donnees!R19</f>
        <v>0</v>
      </c>
      <c r="K7" s="198" t="n">
        <f aca="false">IF(O7="H",MIN(J7,22),MIN(J7,24))</f>
        <v>0</v>
      </c>
      <c r="L7" s="199" t="n">
        <f aca="false">K7-MIN(E7,E8,K7,K8)</f>
        <v>0</v>
      </c>
      <c r="M7" s="200" t="n">
        <f aca="false">ROUND(L7,0)</f>
        <v>0</v>
      </c>
      <c r="N7" s="201" t="n">
        <f aca="false">ROUND((M7*3)/8,0)</f>
        <v>0</v>
      </c>
      <c r="O7" s="195" t="str">
        <f aca="false">(IF(Donnees!S19="","",Donnees!S19))</f>
        <v/>
      </c>
      <c r="P7" s="203" t="str">
        <f aca="false">Donnees!L19&amp;Donnees!T14&amp;Donnees!O19</f>
        <v> </v>
      </c>
    </row>
    <row r="8" s="193" customFormat="true" ht="18" hidden="false" customHeight="true" outlineLevel="0" collapsed="false">
      <c r="A8" s="204" t="str">
        <f aca="false">Donnees!C20&amp;Donnees!T14&amp;Donnees!F20</f>
        <v> </v>
      </c>
      <c r="B8" s="205" t="str">
        <f aca="false">(IF(Donnees!J20="","",Donnees!J20))</f>
        <v/>
      </c>
      <c r="C8" s="206" t="s">
        <v>81</v>
      </c>
      <c r="D8" s="207" t="n">
        <f aca="false">Donnees!I20</f>
        <v>0</v>
      </c>
      <c r="E8" s="208" t="n">
        <f aca="false">IF(B8="H",MIN(D8,22),MIN(D8,24))</f>
        <v>0</v>
      </c>
      <c r="F8" s="209" t="n">
        <f aca="false">E8-MIN(E7,E8,K7,K8)</f>
        <v>0</v>
      </c>
      <c r="G8" s="210" t="n">
        <f aca="false">ROUND(F8,0)</f>
        <v>0</v>
      </c>
      <c r="H8" s="211" t="n">
        <f aca="false">ROUND((G8*3)/8,0)</f>
        <v>0</v>
      </c>
      <c r="I8" s="206" t="s">
        <v>82</v>
      </c>
      <c r="J8" s="207" t="n">
        <f aca="false">Donnees!R20</f>
        <v>0</v>
      </c>
      <c r="K8" s="208" t="n">
        <f aca="false">IF(O8="H",MIN(J8,22),MIN(J8,24))</f>
        <v>0</v>
      </c>
      <c r="L8" s="209" t="n">
        <f aca="false">K8-MIN(E7,E8,K7,K8)</f>
        <v>0</v>
      </c>
      <c r="M8" s="210" t="n">
        <f aca="false">ROUND(L8,0)</f>
        <v>0</v>
      </c>
      <c r="N8" s="211" t="n">
        <f aca="false">ROUND((M8*3)/8,0)</f>
        <v>0</v>
      </c>
      <c r="O8" s="205" t="str">
        <f aca="false">(IF(Donnees!S20="","",Donnees!S20))</f>
        <v/>
      </c>
      <c r="P8" s="212" t="str">
        <f aca="false">Donnees!L20&amp;Donnees!T14&amp;Donnees!O20</f>
        <v> </v>
      </c>
    </row>
    <row r="9" s="193" customFormat="true" ht="18" hidden="false" customHeight="true" outlineLevel="0" collapsed="false">
      <c r="A9" s="194" t="str">
        <f aca="false">Donnees!C21&amp;Donnees!T14&amp;Donnees!F21</f>
        <v> </v>
      </c>
      <c r="B9" s="195" t="str">
        <f aca="false">(IF(Donnees!J21="","",Donnees!J21))</f>
        <v/>
      </c>
      <c r="C9" s="196" t="s">
        <v>83</v>
      </c>
      <c r="D9" s="197" t="n">
        <f aca="false">Donnees!I21</f>
        <v>0</v>
      </c>
      <c r="E9" s="198" t="n">
        <f aca="false">IF(B9="H",MIN(D9,22),MIN(D9,24))</f>
        <v>0</v>
      </c>
      <c r="F9" s="199" t="n">
        <f aca="false">E9-MIN(E9,E10,K9,K10)</f>
        <v>0</v>
      </c>
      <c r="G9" s="200" t="n">
        <f aca="false">ROUND(F9,0)</f>
        <v>0</v>
      </c>
      <c r="H9" s="201" t="n">
        <f aca="false">ROUND((G9*3)/8,0)</f>
        <v>0</v>
      </c>
      <c r="I9" s="196" t="s">
        <v>84</v>
      </c>
      <c r="J9" s="202" t="n">
        <f aca="false">Donnees!R21</f>
        <v>0</v>
      </c>
      <c r="K9" s="198" t="n">
        <f aca="false">IF(O9="H",MIN(J9,22),MIN(J9,24))</f>
        <v>0</v>
      </c>
      <c r="L9" s="199" t="n">
        <f aca="false">K9-MIN(E9,E10,K9,K10)</f>
        <v>0</v>
      </c>
      <c r="M9" s="200" t="n">
        <f aca="false">ROUND(L9,0)</f>
        <v>0</v>
      </c>
      <c r="N9" s="201" t="n">
        <f aca="false">ROUND((M9*3)/8,0)</f>
        <v>0</v>
      </c>
      <c r="O9" s="195" t="str">
        <f aca="false">(IF(Donnees!S21="","",Donnees!S21))</f>
        <v/>
      </c>
      <c r="P9" s="203" t="str">
        <f aca="false">Donnees!L21&amp;Donnees!T14&amp;Donnees!O21</f>
        <v> </v>
      </c>
    </row>
    <row r="10" s="193" customFormat="true" ht="18" hidden="false" customHeight="true" outlineLevel="0" collapsed="false">
      <c r="A10" s="204" t="str">
        <f aca="false">Donnees!C22&amp;Donnees!T14&amp;Donnees!F22</f>
        <v> </v>
      </c>
      <c r="B10" s="205" t="str">
        <f aca="false">(IF(Donnees!J22="","",Donnees!J22))</f>
        <v/>
      </c>
      <c r="C10" s="206" t="s">
        <v>85</v>
      </c>
      <c r="D10" s="207" t="n">
        <f aca="false">Donnees!I22</f>
        <v>0</v>
      </c>
      <c r="E10" s="208" t="n">
        <f aca="false">IF(B10="H",MIN(D10,22),MIN(D10,24))</f>
        <v>0</v>
      </c>
      <c r="F10" s="209" t="n">
        <f aca="false">E10-MIN(E9,E10,K9,K10)</f>
        <v>0</v>
      </c>
      <c r="G10" s="210" t="n">
        <f aca="false">ROUND(F10,0)</f>
        <v>0</v>
      </c>
      <c r="H10" s="211" t="n">
        <f aca="false">ROUND((G10*3)/8,0)</f>
        <v>0</v>
      </c>
      <c r="I10" s="206" t="s">
        <v>86</v>
      </c>
      <c r="J10" s="207" t="n">
        <f aca="false">Donnees!R22</f>
        <v>0</v>
      </c>
      <c r="K10" s="208" t="n">
        <f aca="false">IF(O10="H",MIN(J10,22),MIN(J10,24))</f>
        <v>0</v>
      </c>
      <c r="L10" s="209" t="n">
        <f aca="false">K10-MIN(E9,E10,K9,K10)</f>
        <v>0</v>
      </c>
      <c r="M10" s="210" t="n">
        <f aca="false">ROUND(L10,0)</f>
        <v>0</v>
      </c>
      <c r="N10" s="211" t="n">
        <f aca="false">ROUND((M10*3)/8,0)</f>
        <v>0</v>
      </c>
      <c r="O10" s="205" t="str">
        <f aca="false">(IF(Donnees!S22="","",Donnees!S22))</f>
        <v/>
      </c>
      <c r="P10" s="212" t="str">
        <f aca="false">Donnees!L22&amp;Donnees!T14&amp;Donnees!O22</f>
        <v> </v>
      </c>
    </row>
    <row r="11" s="193" customFormat="true" ht="18" hidden="false" customHeight="true" outlineLevel="0" collapsed="false">
      <c r="A11" s="194" t="str">
        <f aca="false">Donnees!C23&amp;Donnees!T14&amp;Donnees!F23</f>
        <v> </v>
      </c>
      <c r="B11" s="195" t="str">
        <f aca="false">(IF(Donnees!J23="","",Donnees!J23))</f>
        <v/>
      </c>
      <c r="C11" s="196" t="s">
        <v>87</v>
      </c>
      <c r="D11" s="197" t="n">
        <f aca="false">Donnees!I23</f>
        <v>0</v>
      </c>
      <c r="E11" s="198" t="n">
        <f aca="false">IF(B11="H",MIN(D11,22),MIN(D11,24))</f>
        <v>0</v>
      </c>
      <c r="F11" s="199" t="n">
        <f aca="false">E11-MIN(E12,E11,K12,K11)</f>
        <v>0</v>
      </c>
      <c r="G11" s="200" t="n">
        <f aca="false">ROUND(F11,0)</f>
        <v>0</v>
      </c>
      <c r="H11" s="201" t="n">
        <f aca="false">ROUND((G11*3)/8,0)</f>
        <v>0</v>
      </c>
      <c r="I11" s="196" t="s">
        <v>88</v>
      </c>
      <c r="J11" s="202" t="n">
        <f aca="false">Donnees!R23</f>
        <v>0</v>
      </c>
      <c r="K11" s="198" t="n">
        <f aca="false">IF(O11="H",MIN(J11,22),MIN(J11,24))</f>
        <v>0</v>
      </c>
      <c r="L11" s="199" t="n">
        <f aca="false">K11-MIN(E11,E12,K11,K12)</f>
        <v>0</v>
      </c>
      <c r="M11" s="200" t="n">
        <f aca="false">ROUND(L11,0)</f>
        <v>0</v>
      </c>
      <c r="N11" s="201" t="n">
        <f aca="false">ROUND((M11*3)/8,0)</f>
        <v>0</v>
      </c>
      <c r="O11" s="195" t="str">
        <f aca="false">(IF(Donnees!S23="","",Donnees!S23))</f>
        <v/>
      </c>
      <c r="P11" s="203" t="str">
        <f aca="false">Donnees!L23&amp;Donnees!T14&amp;Donnees!O23</f>
        <v> </v>
      </c>
    </row>
    <row r="12" s="193" customFormat="true" ht="18" hidden="false" customHeight="true" outlineLevel="0" collapsed="false">
      <c r="A12" s="204" t="str">
        <f aca="false">Donnees!C24&amp;Donnees!T14&amp;Donnees!F24</f>
        <v> </v>
      </c>
      <c r="B12" s="205" t="str">
        <f aca="false">(IF(Donnees!J24="","",Donnees!J24))</f>
        <v/>
      </c>
      <c r="C12" s="206" t="s">
        <v>89</v>
      </c>
      <c r="D12" s="207" t="n">
        <f aca="false">Donnees!I24</f>
        <v>0</v>
      </c>
      <c r="E12" s="208" t="n">
        <f aca="false">IF(B12="H",MIN(D12,22),MIN(D12,24))</f>
        <v>0</v>
      </c>
      <c r="F12" s="209" t="n">
        <f aca="false">E12-MIN(E11,E12,K11,K12)</f>
        <v>0</v>
      </c>
      <c r="G12" s="210" t="n">
        <f aca="false">ROUND(F12,0)</f>
        <v>0</v>
      </c>
      <c r="H12" s="211" t="n">
        <f aca="false">ROUND((G12*3)/8,0)</f>
        <v>0</v>
      </c>
      <c r="I12" s="206" t="s">
        <v>90</v>
      </c>
      <c r="J12" s="207" t="n">
        <f aca="false">Donnees!R24</f>
        <v>0</v>
      </c>
      <c r="K12" s="208" t="n">
        <f aca="false">IF(O12="H",MIN(J12,22),MIN(J12,24))</f>
        <v>0</v>
      </c>
      <c r="L12" s="209" t="n">
        <f aca="false">K12-MIN(E12,E11,K12,K11)</f>
        <v>0</v>
      </c>
      <c r="M12" s="210" t="n">
        <f aca="false">ROUND(L12,0)</f>
        <v>0</v>
      </c>
      <c r="N12" s="211" t="n">
        <f aca="false">ROUND((M12*3)/8,0)</f>
        <v>0</v>
      </c>
      <c r="O12" s="205" t="str">
        <f aca="false">(IF(Donnees!S24="","",Donnees!S24))</f>
        <v/>
      </c>
      <c r="P12" s="212" t="str">
        <f aca="false">Donnees!L24&amp;Donnees!T14&amp;Donnees!O24</f>
        <v> </v>
      </c>
    </row>
    <row r="13" s="193" customFormat="true" ht="18" hidden="false" customHeight="true" outlineLevel="0" collapsed="false">
      <c r="A13" s="194" t="str">
        <f aca="false">Donnees!C25&amp;Donnees!T14&amp;Donnees!F25</f>
        <v> </v>
      </c>
      <c r="B13" s="195" t="str">
        <f aca="false">(IF(Donnees!J25="","",Donnees!J25))</f>
        <v/>
      </c>
      <c r="C13" s="196" t="s">
        <v>91</v>
      </c>
      <c r="D13" s="197" t="n">
        <f aca="false">Donnees!I25</f>
        <v>0</v>
      </c>
      <c r="E13" s="198" t="n">
        <f aca="false">IF(B13="H",MIN(D13,22),MIN(D13,24))</f>
        <v>0</v>
      </c>
      <c r="F13" s="199" t="n">
        <f aca="false">E13-MIN(E14,E13,K14,K13)</f>
        <v>0</v>
      </c>
      <c r="G13" s="200" t="n">
        <f aca="false">ROUND(F13,0)</f>
        <v>0</v>
      </c>
      <c r="H13" s="201" t="n">
        <f aca="false">ROUND((G13*3)/8,0)</f>
        <v>0</v>
      </c>
      <c r="I13" s="196" t="s">
        <v>92</v>
      </c>
      <c r="J13" s="202" t="n">
        <f aca="false">Donnees!R25</f>
        <v>0</v>
      </c>
      <c r="K13" s="198" t="n">
        <f aca="false">IF(O13="H",MIN(J13,22),MIN(J13,24))</f>
        <v>0</v>
      </c>
      <c r="L13" s="199" t="n">
        <f aca="false">K13-MIN(E13,E14,K13,K14)</f>
        <v>0</v>
      </c>
      <c r="M13" s="200" t="n">
        <f aca="false">ROUND(L13,0)</f>
        <v>0</v>
      </c>
      <c r="N13" s="201" t="n">
        <f aca="false">ROUND((M13*3)/8,0)</f>
        <v>0</v>
      </c>
      <c r="O13" s="195" t="str">
        <f aca="false">(IF(Donnees!S25="","",Donnees!S25))</f>
        <v/>
      </c>
      <c r="P13" s="203" t="str">
        <f aca="false">Donnees!L25&amp;Donnees!T14&amp;Donnees!O25</f>
        <v> </v>
      </c>
    </row>
    <row r="14" s="193" customFormat="true" ht="18" hidden="false" customHeight="true" outlineLevel="0" collapsed="false">
      <c r="A14" s="204" t="str">
        <f aca="false">Donnees!C26&amp;Donnees!T14&amp;Donnees!F26</f>
        <v> </v>
      </c>
      <c r="B14" s="205" t="str">
        <f aca="false">(IF(Donnees!J26="","",Donnees!J26))</f>
        <v/>
      </c>
      <c r="C14" s="206" t="s">
        <v>93</v>
      </c>
      <c r="D14" s="207" t="n">
        <f aca="false">Donnees!I26</f>
        <v>0</v>
      </c>
      <c r="E14" s="208" t="n">
        <f aca="false">IF(B14="H",MIN(D14,22),MIN(D14,24))</f>
        <v>0</v>
      </c>
      <c r="F14" s="209" t="n">
        <f aca="false">E14-MIN(E13,E14,K13,K14)</f>
        <v>0</v>
      </c>
      <c r="G14" s="210" t="n">
        <f aca="false">ROUND(F14,0)</f>
        <v>0</v>
      </c>
      <c r="H14" s="211" t="n">
        <f aca="false">ROUND((G14*3)/8,0)</f>
        <v>0</v>
      </c>
      <c r="I14" s="206" t="s">
        <v>94</v>
      </c>
      <c r="J14" s="207" t="n">
        <f aca="false">Donnees!R26</f>
        <v>0</v>
      </c>
      <c r="K14" s="208" t="n">
        <f aca="false">IF(O14="H",MIN(J14,22),MIN(J14,24))</f>
        <v>0</v>
      </c>
      <c r="L14" s="209" t="n">
        <f aca="false">K14-MIN(E14,E13,K14,K13)</f>
        <v>0</v>
      </c>
      <c r="M14" s="210" t="n">
        <f aca="false">ROUND(L14,0)</f>
        <v>0</v>
      </c>
      <c r="N14" s="211" t="n">
        <f aca="false">ROUND((M14*3)/8,0)</f>
        <v>0</v>
      </c>
      <c r="O14" s="205" t="str">
        <f aca="false">(IF(Donnees!S26="","",Donnees!S26))</f>
        <v/>
      </c>
      <c r="P14" s="212" t="str">
        <f aca="false">Donnees!L26&amp;Donnees!T14&amp;Donnees!O26</f>
        <v> </v>
      </c>
    </row>
    <row r="15" s="193" customFormat="true" ht="6" hidden="false" customHeight="true" outlineLevel="0" collapsed="false">
      <c r="A15" s="213"/>
      <c r="B15" s="213"/>
      <c r="C15" s="214"/>
      <c r="D15" s="215"/>
      <c r="E15" s="216"/>
      <c r="F15" s="214"/>
      <c r="G15" s="214"/>
      <c r="H15" s="217"/>
      <c r="I15" s="214"/>
      <c r="J15" s="215"/>
      <c r="K15" s="216"/>
      <c r="L15" s="214"/>
      <c r="M15" s="214"/>
      <c r="N15" s="217"/>
      <c r="O15" s="217"/>
      <c r="P15" s="213"/>
    </row>
    <row r="16" s="193" customFormat="true" ht="18.75" hidden="false" customHeight="true" outlineLevel="0" collapsed="false">
      <c r="A16" s="218" t="s">
        <v>46</v>
      </c>
      <c r="B16" s="218"/>
      <c r="C16" s="214"/>
      <c r="D16" s="215"/>
      <c r="E16" s="216"/>
      <c r="F16" s="214"/>
      <c r="G16" s="214"/>
      <c r="H16" s="217"/>
      <c r="I16" s="214"/>
      <c r="J16" s="215"/>
      <c r="K16" s="216"/>
      <c r="L16" s="214"/>
      <c r="M16" s="214"/>
      <c r="N16" s="217"/>
      <c r="O16" s="217"/>
      <c r="P16" s="218" t="s">
        <v>46</v>
      </c>
    </row>
    <row r="17" s="193" customFormat="true" ht="17.25" hidden="false" customHeight="true" outlineLevel="0" collapsed="false">
      <c r="A17" s="219" t="str">
        <f aca="false">A5</f>
        <v> </v>
      </c>
      <c r="B17" s="220" t="str">
        <f aca="false">+B5</f>
        <v/>
      </c>
      <c r="C17" s="192" t="s">
        <v>75</v>
      </c>
      <c r="D17" s="221" t="n">
        <f aca="false">D5</f>
        <v>0</v>
      </c>
      <c r="E17" s="222" t="n">
        <f aca="false">E5</f>
        <v>0</v>
      </c>
      <c r="F17" s="223" t="n">
        <f aca="false">E17-MIN(E17,K17)</f>
        <v>0</v>
      </c>
      <c r="G17" s="224" t="n">
        <f aca="false">ROUND(F17,0)</f>
        <v>0</v>
      </c>
      <c r="H17" s="225" t="n">
        <f aca="false">ROUND((G17*3)/8,0)</f>
        <v>0</v>
      </c>
      <c r="I17" s="192" t="s">
        <v>76</v>
      </c>
      <c r="J17" s="221" t="n">
        <f aca="false">J5</f>
        <v>0</v>
      </c>
      <c r="K17" s="222" t="n">
        <f aca="false">K5</f>
        <v>0</v>
      </c>
      <c r="L17" s="223" t="n">
        <f aca="false">K17-MIN(K17,E17)</f>
        <v>0</v>
      </c>
      <c r="M17" s="224" t="n">
        <f aca="false">ROUND(L17,0)</f>
        <v>0</v>
      </c>
      <c r="N17" s="225" t="n">
        <f aca="false">ROUND((M17*3)/8,0)</f>
        <v>0</v>
      </c>
      <c r="O17" s="220" t="str">
        <f aca="false">+O5</f>
        <v/>
      </c>
      <c r="P17" s="219" t="str">
        <f aca="false">P5</f>
        <v> </v>
      </c>
    </row>
    <row r="18" s="193" customFormat="true" ht="17.25" hidden="false" customHeight="true" outlineLevel="0" collapsed="false">
      <c r="A18" s="219" t="str">
        <f aca="false">A6</f>
        <v> </v>
      </c>
      <c r="B18" s="220" t="str">
        <f aca="false">+B6</f>
        <v/>
      </c>
      <c r="C18" s="192" t="s">
        <v>77</v>
      </c>
      <c r="D18" s="221" t="n">
        <f aca="false">D6</f>
        <v>0</v>
      </c>
      <c r="E18" s="222" t="n">
        <f aca="false">E6</f>
        <v>0</v>
      </c>
      <c r="F18" s="223" t="n">
        <f aca="false">E18-MIN(E18,K18)</f>
        <v>0</v>
      </c>
      <c r="G18" s="224" t="n">
        <f aca="false">ROUND(F18,0)</f>
        <v>0</v>
      </c>
      <c r="H18" s="225" t="n">
        <f aca="false">ROUND((G18*3)/8,0)</f>
        <v>0</v>
      </c>
      <c r="I18" s="192" t="s">
        <v>78</v>
      </c>
      <c r="J18" s="221" t="n">
        <f aca="false">J6</f>
        <v>0</v>
      </c>
      <c r="K18" s="222" t="n">
        <f aca="false">K6</f>
        <v>0</v>
      </c>
      <c r="L18" s="223" t="n">
        <f aca="false">K18-MIN(K18,E18)</f>
        <v>0</v>
      </c>
      <c r="M18" s="224" t="n">
        <f aca="false">ROUND(L18,0)</f>
        <v>0</v>
      </c>
      <c r="N18" s="225" t="n">
        <f aca="false">ROUND((M18*3)/8,0)</f>
        <v>0</v>
      </c>
      <c r="O18" s="220" t="str">
        <f aca="false">+O6</f>
        <v/>
      </c>
      <c r="P18" s="219" t="str">
        <f aca="false">P6</f>
        <v> </v>
      </c>
    </row>
    <row r="19" s="193" customFormat="true" ht="17.25" hidden="false" customHeight="true" outlineLevel="0" collapsed="false">
      <c r="A19" s="219" t="str">
        <f aca="false">A7</f>
        <v> </v>
      </c>
      <c r="B19" s="220" t="str">
        <f aca="false">+B7</f>
        <v/>
      </c>
      <c r="C19" s="192" t="s">
        <v>79</v>
      </c>
      <c r="D19" s="221" t="n">
        <f aca="false">D7</f>
        <v>0</v>
      </c>
      <c r="E19" s="222" t="n">
        <f aca="false">E7</f>
        <v>0</v>
      </c>
      <c r="F19" s="223" t="n">
        <f aca="false">E19-MIN(E19,K19)</f>
        <v>0</v>
      </c>
      <c r="G19" s="224" t="n">
        <f aca="false">ROUND(F19,0)</f>
        <v>0</v>
      </c>
      <c r="H19" s="225" t="n">
        <f aca="false">ROUND((G19*3)/8,0)</f>
        <v>0</v>
      </c>
      <c r="I19" s="192" t="s">
        <v>80</v>
      </c>
      <c r="J19" s="221" t="n">
        <f aca="false">J7</f>
        <v>0</v>
      </c>
      <c r="K19" s="222" t="n">
        <f aca="false">K7</f>
        <v>0</v>
      </c>
      <c r="L19" s="223" t="n">
        <f aca="false">K19-MIN(K19,E19)</f>
        <v>0</v>
      </c>
      <c r="M19" s="224" t="n">
        <f aca="false">ROUND(L19,0)</f>
        <v>0</v>
      </c>
      <c r="N19" s="225" t="n">
        <f aca="false">ROUND((M19*3)/8,0)</f>
        <v>0</v>
      </c>
      <c r="O19" s="220" t="str">
        <f aca="false">+O7</f>
        <v/>
      </c>
      <c r="P19" s="219" t="str">
        <f aca="false">P7</f>
        <v> </v>
      </c>
    </row>
    <row r="20" s="193" customFormat="true" ht="17.25" hidden="false" customHeight="true" outlineLevel="0" collapsed="false">
      <c r="A20" s="219" t="str">
        <f aca="false">A8</f>
        <v> </v>
      </c>
      <c r="B20" s="220" t="str">
        <f aca="false">+B8</f>
        <v/>
      </c>
      <c r="C20" s="192" t="str">
        <f aca="false">+C8</f>
        <v>B4</v>
      </c>
      <c r="D20" s="221" t="n">
        <f aca="false">D8</f>
        <v>0</v>
      </c>
      <c r="E20" s="222" t="n">
        <f aca="false">E8</f>
        <v>0</v>
      </c>
      <c r="F20" s="223" t="n">
        <f aca="false">E20-MIN(E20,K20)</f>
        <v>0</v>
      </c>
      <c r="G20" s="224" t="n">
        <f aca="false">ROUND(F20,0)</f>
        <v>0</v>
      </c>
      <c r="H20" s="225" t="n">
        <f aca="false">ROUND((G20*3)/8,0)</f>
        <v>0</v>
      </c>
      <c r="I20" s="192" t="s">
        <v>82</v>
      </c>
      <c r="J20" s="221" t="n">
        <f aca="false">J8</f>
        <v>0</v>
      </c>
      <c r="K20" s="222" t="n">
        <f aca="false">K8</f>
        <v>0</v>
      </c>
      <c r="L20" s="223" t="n">
        <f aca="false">K20-MIN(K20,E20)</f>
        <v>0</v>
      </c>
      <c r="M20" s="224" t="n">
        <f aca="false">ROUND(L20,0)</f>
        <v>0</v>
      </c>
      <c r="N20" s="225" t="n">
        <f aca="false">ROUND((M20*3)/8,0)</f>
        <v>0</v>
      </c>
      <c r="O20" s="220" t="str">
        <f aca="false">+O8</f>
        <v/>
      </c>
      <c r="P20" s="219" t="str">
        <f aca="false">P8</f>
        <v> </v>
      </c>
    </row>
    <row r="21" s="193" customFormat="true" ht="17.25" hidden="false" customHeight="true" outlineLevel="0" collapsed="false">
      <c r="A21" s="219" t="str">
        <f aca="false">A9</f>
        <v> </v>
      </c>
      <c r="B21" s="220" t="str">
        <f aca="false">+B9</f>
        <v/>
      </c>
      <c r="C21" s="192" t="str">
        <f aca="false">+C9</f>
        <v>C5</v>
      </c>
      <c r="D21" s="221" t="n">
        <f aca="false">D9</f>
        <v>0</v>
      </c>
      <c r="E21" s="222" t="n">
        <f aca="false">E9</f>
        <v>0</v>
      </c>
      <c r="F21" s="223" t="n">
        <f aca="false">E21-MIN(E21,K21)</f>
        <v>0</v>
      </c>
      <c r="G21" s="224" t="n">
        <f aca="false">ROUND(F21,0)</f>
        <v>0</v>
      </c>
      <c r="H21" s="225" t="n">
        <f aca="false">ROUND((G21*3)/8,0)</f>
        <v>0</v>
      </c>
      <c r="I21" s="192" t="s">
        <v>84</v>
      </c>
      <c r="J21" s="221" t="n">
        <f aca="false">J9</f>
        <v>0</v>
      </c>
      <c r="K21" s="222" t="n">
        <f aca="false">K9</f>
        <v>0</v>
      </c>
      <c r="L21" s="223" t="n">
        <f aca="false">K21-MIN(K21,E21)</f>
        <v>0</v>
      </c>
      <c r="M21" s="224" t="n">
        <f aca="false">ROUND(L21,0)</f>
        <v>0</v>
      </c>
      <c r="N21" s="225" t="n">
        <f aca="false">ROUND((M21*3)/8,0)</f>
        <v>0</v>
      </c>
      <c r="O21" s="220" t="str">
        <f aca="false">+O9</f>
        <v/>
      </c>
      <c r="P21" s="219" t="str">
        <f aca="false">P9</f>
        <v> </v>
      </c>
    </row>
    <row r="22" s="193" customFormat="true" ht="17.25" hidden="false" customHeight="true" outlineLevel="0" collapsed="false">
      <c r="A22" s="219" t="str">
        <f aca="false">A10</f>
        <v> </v>
      </c>
      <c r="B22" s="220" t="str">
        <f aca="false">+B10</f>
        <v/>
      </c>
      <c r="C22" s="192" t="str">
        <f aca="false">+C10</f>
        <v>C6</v>
      </c>
      <c r="D22" s="221" t="n">
        <f aca="false">D10</f>
        <v>0</v>
      </c>
      <c r="E22" s="222" t="n">
        <f aca="false">E10</f>
        <v>0</v>
      </c>
      <c r="F22" s="223" t="n">
        <f aca="false">E22-MIN(E22,K22)</f>
        <v>0</v>
      </c>
      <c r="G22" s="224" t="n">
        <f aca="false">ROUND(F22,0)</f>
        <v>0</v>
      </c>
      <c r="H22" s="225" t="n">
        <f aca="false">ROUND((G22*3)/8,0)</f>
        <v>0</v>
      </c>
      <c r="I22" s="192" t="s">
        <v>86</v>
      </c>
      <c r="J22" s="221" t="n">
        <f aca="false">J10</f>
        <v>0</v>
      </c>
      <c r="K22" s="222" t="n">
        <f aca="false">K10</f>
        <v>0</v>
      </c>
      <c r="L22" s="223" t="n">
        <f aca="false">K22-MIN(K22,E22)</f>
        <v>0</v>
      </c>
      <c r="M22" s="224" t="n">
        <f aca="false">ROUND(L22,0)</f>
        <v>0</v>
      </c>
      <c r="N22" s="225" t="n">
        <f aca="false">ROUND((M22*3)/8,0)</f>
        <v>0</v>
      </c>
      <c r="O22" s="220" t="str">
        <f aca="false">+O10</f>
        <v/>
      </c>
      <c r="P22" s="219" t="str">
        <f aca="false">P10</f>
        <v> </v>
      </c>
    </row>
    <row r="23" s="193" customFormat="true" ht="17.25" hidden="false" customHeight="true" outlineLevel="0" collapsed="false">
      <c r="A23" s="219" t="str">
        <f aca="false">A11</f>
        <v> </v>
      </c>
      <c r="B23" s="220" t="str">
        <f aca="false">+B11</f>
        <v/>
      </c>
      <c r="C23" s="192" t="str">
        <f aca="false">+C11</f>
        <v>D7</v>
      </c>
      <c r="D23" s="221" t="n">
        <f aca="false">D11</f>
        <v>0</v>
      </c>
      <c r="E23" s="222" t="n">
        <f aca="false">E11</f>
        <v>0</v>
      </c>
      <c r="F23" s="223" t="n">
        <f aca="false">E23-MIN(E23,K23)</f>
        <v>0</v>
      </c>
      <c r="G23" s="224" t="n">
        <f aca="false">ROUND(F23,0)</f>
        <v>0</v>
      </c>
      <c r="H23" s="225" t="n">
        <f aca="false">ROUND((G23*3)/8,0)</f>
        <v>0</v>
      </c>
      <c r="I23" s="192" t="s">
        <v>88</v>
      </c>
      <c r="J23" s="221" t="n">
        <f aca="false">J11</f>
        <v>0</v>
      </c>
      <c r="K23" s="222" t="n">
        <f aca="false">K11</f>
        <v>0</v>
      </c>
      <c r="L23" s="223" t="n">
        <f aca="false">K23-MIN(K23,E23)</f>
        <v>0</v>
      </c>
      <c r="M23" s="224" t="n">
        <f aca="false">ROUND(L23,0)</f>
        <v>0</v>
      </c>
      <c r="N23" s="225" t="n">
        <f aca="false">ROUND((M23*3)/8,0)</f>
        <v>0</v>
      </c>
      <c r="O23" s="220" t="str">
        <f aca="false">+O11</f>
        <v/>
      </c>
      <c r="P23" s="219" t="str">
        <f aca="false">P11</f>
        <v> </v>
      </c>
    </row>
    <row r="24" s="193" customFormat="true" ht="17.25" hidden="false" customHeight="true" outlineLevel="0" collapsed="false">
      <c r="A24" s="219" t="str">
        <f aca="false">A12</f>
        <v> </v>
      </c>
      <c r="B24" s="220" t="str">
        <f aca="false">+B12</f>
        <v/>
      </c>
      <c r="C24" s="192" t="s">
        <v>89</v>
      </c>
      <c r="D24" s="221" t="n">
        <f aca="false">D12</f>
        <v>0</v>
      </c>
      <c r="E24" s="222" t="n">
        <f aca="false">E12</f>
        <v>0</v>
      </c>
      <c r="F24" s="223" t="n">
        <f aca="false">E24-MIN(E24,K24)</f>
        <v>0</v>
      </c>
      <c r="G24" s="224" t="n">
        <f aca="false">ROUND(F24,0)</f>
        <v>0</v>
      </c>
      <c r="H24" s="225" t="n">
        <f aca="false">ROUND((G24*3)/8,0)</f>
        <v>0</v>
      </c>
      <c r="I24" s="192" t="s">
        <v>90</v>
      </c>
      <c r="J24" s="221" t="n">
        <f aca="false">J12</f>
        <v>0</v>
      </c>
      <c r="K24" s="222" t="n">
        <f aca="false">K12</f>
        <v>0</v>
      </c>
      <c r="L24" s="223" t="n">
        <f aca="false">K24-MIN(K24,E24)</f>
        <v>0</v>
      </c>
      <c r="M24" s="224" t="n">
        <f aca="false">ROUND(L24,0)</f>
        <v>0</v>
      </c>
      <c r="N24" s="225" t="n">
        <f aca="false">ROUND((M24*3)/8,0)</f>
        <v>0</v>
      </c>
      <c r="O24" s="220" t="str">
        <f aca="false">+O12</f>
        <v/>
      </c>
      <c r="P24" s="219" t="str">
        <f aca="false">P12</f>
        <v> </v>
      </c>
    </row>
    <row r="25" s="193" customFormat="true" ht="17.25" hidden="false" customHeight="true" outlineLevel="0" collapsed="false">
      <c r="A25" s="219" t="str">
        <f aca="false">A13</f>
        <v> </v>
      </c>
      <c r="B25" s="220" t="str">
        <f aca="false">+B13</f>
        <v/>
      </c>
      <c r="C25" s="192" t="s">
        <v>91</v>
      </c>
      <c r="D25" s="221" t="n">
        <f aca="false">D13</f>
        <v>0</v>
      </c>
      <c r="E25" s="222" t="n">
        <f aca="false">E13</f>
        <v>0</v>
      </c>
      <c r="F25" s="223" t="n">
        <f aca="false">E25-MIN(E25,K25)</f>
        <v>0</v>
      </c>
      <c r="G25" s="224" t="n">
        <f aca="false">ROUND(F25,0)</f>
        <v>0</v>
      </c>
      <c r="H25" s="225" t="n">
        <f aca="false">ROUND((G25*3)/8,0)</f>
        <v>0</v>
      </c>
      <c r="I25" s="192" t="s">
        <v>92</v>
      </c>
      <c r="J25" s="221" t="n">
        <f aca="false">J13</f>
        <v>0</v>
      </c>
      <c r="K25" s="222" t="n">
        <f aca="false">K13</f>
        <v>0</v>
      </c>
      <c r="L25" s="223" t="n">
        <f aca="false">K25-MIN(K25,E25)</f>
        <v>0</v>
      </c>
      <c r="M25" s="224" t="n">
        <f aca="false">ROUND(L25,0)</f>
        <v>0</v>
      </c>
      <c r="N25" s="225" t="n">
        <f aca="false">ROUND((M25*3)/8,0)</f>
        <v>0</v>
      </c>
      <c r="O25" s="220" t="str">
        <f aca="false">+O13</f>
        <v/>
      </c>
      <c r="P25" s="219" t="str">
        <f aca="false">P13</f>
        <v> </v>
      </c>
    </row>
    <row r="26" s="193" customFormat="true" ht="17.25" hidden="false" customHeight="true" outlineLevel="0" collapsed="false">
      <c r="A26" s="219" t="str">
        <f aca="false">A14</f>
        <v> </v>
      </c>
      <c r="B26" s="220" t="str">
        <f aca="false">+B14</f>
        <v/>
      </c>
      <c r="C26" s="192" t="s">
        <v>93</v>
      </c>
      <c r="D26" s="221" t="n">
        <f aca="false">D14</f>
        <v>0</v>
      </c>
      <c r="E26" s="222" t="n">
        <f aca="false">E14</f>
        <v>0</v>
      </c>
      <c r="F26" s="223" t="n">
        <f aca="false">E26-MIN(E26,K26)</f>
        <v>0</v>
      </c>
      <c r="G26" s="224" t="n">
        <f aca="false">ROUND(F26,0)</f>
        <v>0</v>
      </c>
      <c r="H26" s="225" t="n">
        <f aca="false">ROUND((G26*3)/8,0)</f>
        <v>0</v>
      </c>
      <c r="I26" s="192" t="s">
        <v>94</v>
      </c>
      <c r="J26" s="221" t="n">
        <f aca="false">J14</f>
        <v>0</v>
      </c>
      <c r="K26" s="222" t="n">
        <f aca="false">K14</f>
        <v>0</v>
      </c>
      <c r="L26" s="223" t="n">
        <f aca="false">K26-MIN(K26,E26)</f>
        <v>0</v>
      </c>
      <c r="M26" s="224" t="n">
        <f aca="false">ROUND(L26,0)</f>
        <v>0</v>
      </c>
      <c r="N26" s="225" t="n">
        <f aca="false">ROUND((M26*3)/8,0)</f>
        <v>0</v>
      </c>
      <c r="O26" s="220" t="str">
        <f aca="false">+O14</f>
        <v/>
      </c>
      <c r="P26" s="219" t="str">
        <f aca="false">P14</f>
        <v> </v>
      </c>
    </row>
  </sheetData>
  <sheetProtection sheet="true" objects="true" scenarios="true"/>
  <mergeCells count="1">
    <mergeCell ref="A2:P2"/>
  </mergeCells>
  <printOptions headings="false" gridLines="false" gridLinesSet="true" horizontalCentered="true" verticalCentered="true"/>
  <pageMargins left="0.354166666666667" right="0.157638888888889" top="0.590277777777778" bottom="0.66944444444444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J30" activeCellId="0" sqref="J30"/>
    </sheetView>
  </sheetViews>
  <sheetFormatPr defaultColWidth="10.65234375" defaultRowHeight="12.85" zeroHeight="false" outlineLevelRow="0" outlineLevelCol="0"/>
  <cols>
    <col collapsed="false" customWidth="false" hidden="false" outlineLevel="0" max="257" min="1" style="2" width="10.65"/>
  </cols>
  <sheetData/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2023-10-31T21:07:57Z</dcterms:created>
  <dc:creator/>
  <dc:description/>
  <dc:language>fr-FR</dc:language>
  <cp:lastModifiedBy/>
  <dcterms:modified xsi:type="dcterms:W3CDTF">2023-11-12T07:43:05Z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